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ь\Desktop\"/>
    </mc:Choice>
  </mc:AlternateContent>
  <bookViews>
    <workbookView xWindow="0" yWindow="0" windowWidth="28800" windowHeight="12330"/>
  </bookViews>
  <sheets>
    <sheet name="1. Форма сбора" sheetId="1" r:id="rId1"/>
    <sheet name="2. Нозологии" sheetId="4" r:id="rId2"/>
    <sheet name="3. Целевики" sheetId="3" r:id="rId3"/>
    <sheet name="Статус_сдачи_отчета" sheetId="5" state="hidden" r:id="rId4"/>
    <sheet name="Статус_сверки" sheetId="22" r:id="rId5"/>
    <sheet name="Выпадающие списки" sheetId="7" state="hidden" r:id="rId6"/>
    <sheet name="Отрасли по Кодам" sheetId="19" state="hidden" r:id="rId7"/>
    <sheet name="По отраслям" sheetId="20" state="hidden" r:id="rId8"/>
  </sheets>
  <externalReferences>
    <externalReference r:id="rId9"/>
  </externalReferences>
  <definedNames>
    <definedName name="_xlnm._FilterDatabase" localSheetId="0" hidden="1">'1. Форма сбора'!$AC$2:$AD$259</definedName>
    <definedName name="_xlnm._FilterDatabase" localSheetId="1" hidden="1">'2. Нозологии'!$A$1:$I$1</definedName>
    <definedName name="_xlnm._FilterDatabase" localSheetId="2" hidden="1">'3. Целевики'!$B$2:$L$360</definedName>
    <definedName name="_xlnm._FilterDatabase" localSheetId="5" hidden="1">'Выпадающие списки'!$C$1:$C$625</definedName>
    <definedName name="_xlnm._FilterDatabase" localSheetId="4" hidden="1">Статус_сверки!$A$1:$B$73</definedName>
    <definedName name="_xlnm._FilterDatabase" localSheetId="3" hidden="1">Статус_сдачи_отчета!$A$1:$B$73</definedName>
  </definedNames>
  <calcPr calcId="162913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A353" i="3"/>
  <c r="A54" i="4"/>
  <c r="A141" i="4"/>
  <c r="A148" i="4"/>
  <c r="A144" i="4"/>
  <c r="A142" i="4"/>
  <c r="A143" i="4"/>
  <c r="A149" i="4"/>
  <c r="A147" i="4"/>
  <c r="A145" i="4"/>
  <c r="A146" i="4"/>
  <c r="A352" i="3"/>
  <c r="AD6" i="1" l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5" i="1"/>
  <c r="E3" i="5" l="1" a="1"/>
  <c r="E3" i="5" s="1"/>
  <c r="C2" i="5"/>
  <c r="A159" i="4"/>
  <c r="A158" i="4"/>
  <c r="A153" i="4"/>
  <c r="A152" i="4"/>
  <c r="A155" i="4"/>
  <c r="A154" i="4"/>
  <c r="A157" i="4"/>
  <c r="A156" i="4"/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3" i="5"/>
  <c r="C4" i="5"/>
  <c r="C5" i="5"/>
  <c r="B73" i="5" l="1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A133" i="4"/>
  <c r="A246" i="3"/>
  <c r="A310" i="3"/>
  <c r="A276" i="3"/>
  <c r="A289" i="3"/>
  <c r="A267" i="3"/>
  <c r="A331" i="3"/>
  <c r="A288" i="3"/>
  <c r="A285" i="3"/>
  <c r="A24" i="3"/>
  <c r="A28" i="4"/>
  <c r="A93" i="4"/>
  <c r="A49" i="3"/>
  <c r="A113" i="3"/>
  <c r="A177" i="3"/>
  <c r="A9" i="3"/>
  <c r="A96" i="3"/>
  <c r="A21" i="4"/>
  <c r="A86" i="4"/>
  <c r="A42" i="3"/>
  <c r="A106" i="3"/>
  <c r="A170" i="3"/>
  <c r="A234" i="3"/>
  <c r="A68" i="3"/>
  <c r="A26" i="4"/>
  <c r="A91" i="4"/>
  <c r="A47" i="3"/>
  <c r="A111" i="3"/>
  <c r="A175" i="3"/>
  <c r="A13" i="3"/>
  <c r="A76" i="3"/>
  <c r="D73" i="5" a="1"/>
  <c r="A129" i="4"/>
  <c r="A302" i="3"/>
  <c r="A304" i="3"/>
  <c r="A359" i="3"/>
  <c r="A323" i="3"/>
  <c r="A308" i="3"/>
  <c r="A238" i="3"/>
  <c r="A20" i="4"/>
  <c r="A105" i="4"/>
  <c r="A85" i="3"/>
  <c r="A169" i="3"/>
  <c r="A3" i="3"/>
  <c r="A212" i="3"/>
  <c r="A78" i="4"/>
  <c r="A54" i="3"/>
  <c r="A142" i="3"/>
  <c r="A226" i="3"/>
  <c r="A120" i="3"/>
  <c r="A63" i="4"/>
  <c r="A39" i="3"/>
  <c r="A123" i="3"/>
  <c r="A211" i="3"/>
  <c r="A56" i="3"/>
  <c r="D7" i="5" a="1"/>
  <c r="D33" i="5" a="1"/>
  <c r="D50" i="5" a="1"/>
  <c r="D19" i="5" a="1"/>
  <c r="A138" i="4"/>
  <c r="A266" i="3"/>
  <c r="A350" i="3"/>
  <c r="A281" i="3"/>
  <c r="A287" i="3"/>
  <c r="A256" i="3"/>
  <c r="A277" i="3"/>
  <c r="A136" i="3"/>
  <c r="A69" i="4"/>
  <c r="A45" i="3"/>
  <c r="A133" i="3"/>
  <c r="A217" i="3"/>
  <c r="D2" i="5" a="1"/>
  <c r="A262" i="3"/>
  <c r="A326" i="3"/>
  <c r="A312" i="3"/>
  <c r="A321" i="3"/>
  <c r="A283" i="3"/>
  <c r="A347" i="3"/>
  <c r="A316" i="3"/>
  <c r="A317" i="3"/>
  <c r="A112" i="3"/>
  <c r="A44" i="4"/>
  <c r="A109" i="4"/>
  <c r="A65" i="3"/>
  <c r="A129" i="3"/>
  <c r="A193" i="3"/>
  <c r="A15" i="4"/>
  <c r="A148" i="3"/>
  <c r="A37" i="4"/>
  <c r="A102" i="4"/>
  <c r="A58" i="3"/>
  <c r="A122" i="3"/>
  <c r="A186" i="3"/>
  <c r="A8" i="3"/>
  <c r="A128" i="3"/>
  <c r="A42" i="4"/>
  <c r="A107" i="4"/>
  <c r="A63" i="3"/>
  <c r="A127" i="3"/>
  <c r="A191" i="3"/>
  <c r="A7" i="4"/>
  <c r="A140" i="3"/>
  <c r="D23" i="5" a="1"/>
  <c r="A124" i="4"/>
  <c r="A322" i="3"/>
  <c r="A354" i="3"/>
  <c r="A259" i="3"/>
  <c r="A343" i="3"/>
  <c r="A358" i="3"/>
  <c r="A96" i="4"/>
  <c r="A40" i="4"/>
  <c r="A21" i="3"/>
  <c r="A105" i="3"/>
  <c r="A189" i="3"/>
  <c r="A116" i="4"/>
  <c r="A13" i="4"/>
  <c r="A98" i="4"/>
  <c r="A78" i="3"/>
  <c r="A162" i="3"/>
  <c r="A4" i="4"/>
  <c r="A204" i="3"/>
  <c r="A83" i="4"/>
  <c r="A59" i="3"/>
  <c r="A147" i="3"/>
  <c r="A231" i="3"/>
  <c r="A124" i="3"/>
  <c r="D16" i="5" a="1"/>
  <c r="D38" i="5" a="1"/>
  <c r="D27" i="5" a="1"/>
  <c r="D12" i="5" a="1"/>
  <c r="A136" i="4"/>
  <c r="A286" i="3"/>
  <c r="A244" i="3"/>
  <c r="A325" i="3"/>
  <c r="A307" i="3"/>
  <c r="A280" i="3"/>
  <c r="A329" i="3"/>
  <c r="F5" i="5"/>
  <c r="A89" i="4"/>
  <c r="A69" i="3"/>
  <c r="A153" i="3"/>
  <c r="A5" i="4"/>
  <c r="A160" i="3"/>
  <c r="A62" i="4"/>
  <c r="A38" i="3"/>
  <c r="A126" i="3"/>
  <c r="A210" i="3"/>
  <c r="A48" i="3"/>
  <c r="A46" i="4"/>
  <c r="A23" i="3"/>
  <c r="A107" i="3"/>
  <c r="A195" i="3"/>
  <c r="A92" i="4"/>
  <c r="D57" i="5" a="1"/>
  <c r="D4" i="5" a="1"/>
  <c r="D56" i="5" a="1"/>
  <c r="D14" i="5" a="1"/>
  <c r="D36" i="5" a="1"/>
  <c r="A125" i="4"/>
  <c r="A314" i="3"/>
  <c r="A328" i="3"/>
  <c r="A247" i="3"/>
  <c r="A335" i="3"/>
  <c r="A332" i="3"/>
  <c r="A39" i="4"/>
  <c r="A32" i="4"/>
  <c r="A135" i="4"/>
  <c r="A295" i="3"/>
  <c r="A81" i="4"/>
  <c r="A157" i="3"/>
  <c r="A168" i="3"/>
  <c r="A46" i="3"/>
  <c r="A214" i="3"/>
  <c r="A50" i="4"/>
  <c r="A115" i="3"/>
  <c r="A108" i="4"/>
  <c r="D52" i="5" a="1"/>
  <c r="D46" i="5" a="1"/>
  <c r="A300" i="3"/>
  <c r="A121" i="3"/>
  <c r="A184" i="3"/>
  <c r="A134" i="3"/>
  <c r="A14" i="4"/>
  <c r="A119" i="3"/>
  <c r="D64" i="5" a="1"/>
  <c r="D66" i="5" a="1"/>
  <c r="A318" i="3"/>
  <c r="A36" i="4"/>
  <c r="A221" i="3"/>
  <c r="A66" i="3"/>
  <c r="A30" i="4"/>
  <c r="A219" i="3"/>
  <c r="D65" i="5" a="1"/>
  <c r="A338" i="3"/>
  <c r="A121" i="4"/>
  <c r="A116" i="3"/>
  <c r="A158" i="3"/>
  <c r="A119" i="4"/>
  <c r="A278" i="3"/>
  <c r="A344" i="3"/>
  <c r="A299" i="3"/>
  <c r="A348" i="3"/>
  <c r="A196" i="3"/>
  <c r="A17" i="3"/>
  <c r="A145" i="3"/>
  <c r="A100" i="4"/>
  <c r="A53" i="4"/>
  <c r="A74" i="3"/>
  <c r="A202" i="3"/>
  <c r="A188" i="3"/>
  <c r="A123" i="4"/>
  <c r="A143" i="3"/>
  <c r="A64" i="4"/>
  <c r="A139" i="4"/>
  <c r="A346" i="3"/>
  <c r="A279" i="3"/>
  <c r="A269" i="3"/>
  <c r="A65" i="4"/>
  <c r="A125" i="3"/>
  <c r="A64" i="3"/>
  <c r="A122" i="4"/>
  <c r="A182" i="3"/>
  <c r="A18" i="4"/>
  <c r="A83" i="3"/>
  <c r="A6" i="3"/>
  <c r="D26" i="5" a="1"/>
  <c r="D5" i="5" a="1"/>
  <c r="A130" i="4"/>
  <c r="A320" i="3"/>
  <c r="A327" i="3"/>
  <c r="A19" i="4"/>
  <c r="A113" i="4"/>
  <c r="A173" i="3"/>
  <c r="A84" i="3"/>
  <c r="A82" i="4"/>
  <c r="A82" i="3"/>
  <c r="A190" i="3"/>
  <c r="A144" i="3"/>
  <c r="A87" i="4"/>
  <c r="A87" i="3"/>
  <c r="A215" i="3"/>
  <c r="A156" i="3"/>
  <c r="D58" i="5" a="1"/>
  <c r="D13" i="5" a="1"/>
  <c r="D28" i="5" a="1"/>
  <c r="A132" i="4"/>
  <c r="A334" i="3"/>
  <c r="A297" i="3"/>
  <c r="A311" i="3"/>
  <c r="A249" i="3"/>
  <c r="A152" i="3"/>
  <c r="A97" i="4"/>
  <c r="A268" i="3"/>
  <c r="A73" i="3"/>
  <c r="A28" i="3"/>
  <c r="A86" i="3"/>
  <c r="A80" i="3"/>
  <c r="A71" i="3"/>
  <c r="A176" i="3"/>
  <c r="D72" i="5" a="1"/>
  <c r="A296" i="3"/>
  <c r="A165" i="3"/>
  <c r="A114" i="4"/>
  <c r="A100" i="3"/>
  <c r="A203" i="3"/>
  <c r="D31" i="5" a="1"/>
  <c r="A127" i="4"/>
  <c r="A117" i="4"/>
  <c r="A11" i="3"/>
  <c r="A84" i="4"/>
  <c r="A35" i="4"/>
  <c r="D51" i="5" a="1"/>
  <c r="A72" i="3"/>
  <c r="A49" i="4"/>
  <c r="A172" i="3"/>
  <c r="A227" i="3"/>
  <c r="D24" i="5" a="1"/>
  <c r="A298" i="3"/>
  <c r="A37" i="3"/>
  <c r="A31" i="4"/>
  <c r="D54" i="5" a="1"/>
  <c r="A137" i="3"/>
  <c r="A110" i="3"/>
  <c r="A91" i="3"/>
  <c r="D8" i="5" a="1"/>
  <c r="A265" i="3"/>
  <c r="A141" i="3"/>
  <c r="A114" i="3"/>
  <c r="A55" i="3"/>
  <c r="D10" i="5" a="1"/>
  <c r="A245" i="3"/>
  <c r="A305" i="3"/>
  <c r="A6" i="4"/>
  <c r="A23" i="4"/>
  <c r="A5" i="3"/>
  <c r="A77" i="3"/>
  <c r="A222" i="3"/>
  <c r="D17" i="5" a="1"/>
  <c r="A340" i="3"/>
  <c r="A15" i="3"/>
  <c r="D61" i="5" a="1"/>
  <c r="A88" i="4"/>
  <c r="A183" i="3"/>
  <c r="A131" i="4"/>
  <c r="A94" i="3"/>
  <c r="A53" i="3"/>
  <c r="A71" i="4"/>
  <c r="A254" i="3"/>
  <c r="A140" i="4"/>
  <c r="A294" i="3"/>
  <c r="A257" i="3"/>
  <c r="A315" i="3"/>
  <c r="A253" i="3"/>
  <c r="A12" i="4"/>
  <c r="A33" i="3"/>
  <c r="A161" i="3"/>
  <c r="A40" i="3"/>
  <c r="A70" i="4"/>
  <c r="A90" i="3"/>
  <c r="A218" i="3"/>
  <c r="A10" i="4"/>
  <c r="A31" i="3"/>
  <c r="A159" i="3"/>
  <c r="A20" i="3"/>
  <c r="A137" i="4"/>
  <c r="A236" i="3"/>
  <c r="A303" i="3"/>
  <c r="A309" i="3"/>
  <c r="A85" i="4"/>
  <c r="A149" i="3"/>
  <c r="A132" i="3"/>
  <c r="A34" i="3"/>
  <c r="A206" i="3"/>
  <c r="A38" i="4"/>
  <c r="A103" i="3"/>
  <c r="A76" i="4"/>
  <c r="D43" i="5" a="1"/>
  <c r="D69" i="5" a="1"/>
  <c r="A242" i="3"/>
  <c r="A237" i="3"/>
  <c r="A351" i="3"/>
  <c r="A112" i="4"/>
  <c r="A25" i="3"/>
  <c r="A197" i="3"/>
  <c r="A228" i="3"/>
  <c r="A106" i="4"/>
  <c r="A102" i="3"/>
  <c r="A230" i="3"/>
  <c r="A224" i="3"/>
  <c r="A111" i="4"/>
  <c r="A131" i="3"/>
  <c r="A235" i="3"/>
  <c r="A232" i="3"/>
  <c r="D49" i="5" a="1"/>
  <c r="D20" i="5" a="1"/>
  <c r="D45" i="5" a="1"/>
  <c r="A250" i="3"/>
  <c r="A356" i="3"/>
  <c r="A333" i="3"/>
  <c r="A357" i="3"/>
  <c r="A293" i="3"/>
  <c r="A8" i="4"/>
  <c r="A274" i="3"/>
  <c r="A301" i="3"/>
  <c r="A117" i="3"/>
  <c r="A25" i="4"/>
  <c r="A130" i="3"/>
  <c r="A3" i="4"/>
  <c r="A155" i="3"/>
  <c r="D22" i="5" a="1"/>
  <c r="D68" i="5" a="1"/>
  <c r="A16" i="4"/>
  <c r="A10" i="3"/>
  <c r="A50" i="3"/>
  <c r="A55" i="4"/>
  <c r="A14" i="3"/>
  <c r="D42" i="5" a="1"/>
  <c r="A336" i="3"/>
  <c r="A93" i="3"/>
  <c r="A90" i="4"/>
  <c r="A115" i="4"/>
  <c r="A12" i="3"/>
  <c r="A151" i="4"/>
  <c r="A101" i="3"/>
  <c r="A30" i="3"/>
  <c r="A34" i="4"/>
  <c r="A108" i="3"/>
  <c r="D53" i="5" a="1"/>
  <c r="A341" i="3"/>
  <c r="A205" i="3"/>
  <c r="A99" i="4"/>
  <c r="A255" i="3"/>
  <c r="A72" i="4"/>
  <c r="A194" i="3"/>
  <c r="A179" i="3"/>
  <c r="D37" i="5" a="1"/>
  <c r="A240" i="3"/>
  <c r="A229" i="3"/>
  <c r="A198" i="3"/>
  <c r="A139" i="3"/>
  <c r="D62" i="5" a="1"/>
  <c r="A128" i="4"/>
  <c r="A342" i="3"/>
  <c r="A349" i="3"/>
  <c r="A248" i="3"/>
  <c r="A355" i="3"/>
  <c r="A61" i="4"/>
  <c r="A81" i="3"/>
  <c r="A209" i="3"/>
  <c r="A200" i="3"/>
  <c r="A118" i="4"/>
  <c r="A138" i="3"/>
  <c r="A43" i="4"/>
  <c r="A59" i="4"/>
  <c r="A79" i="3"/>
  <c r="A207" i="3"/>
  <c r="A208" i="3"/>
  <c r="A258" i="3"/>
  <c r="A273" i="3"/>
  <c r="A252" i="3"/>
  <c r="A88" i="3"/>
  <c r="A41" i="3"/>
  <c r="A213" i="3"/>
  <c r="A33" i="4"/>
  <c r="A98" i="3"/>
  <c r="A56" i="4"/>
  <c r="A103" i="4"/>
  <c r="A167" i="3"/>
  <c r="A220" i="3"/>
  <c r="D47" i="5" a="1"/>
  <c r="D18" i="5" a="1"/>
  <c r="A306" i="3"/>
  <c r="A243" i="3"/>
  <c r="A324" i="3"/>
  <c r="A24" i="4"/>
  <c r="A89" i="3"/>
  <c r="A51" i="4"/>
  <c r="A17" i="4"/>
  <c r="A18" i="3"/>
  <c r="A146" i="3"/>
  <c r="A11" i="4"/>
  <c r="A22" i="4"/>
  <c r="A43" i="3"/>
  <c r="A151" i="3"/>
  <c r="A27" i="4"/>
  <c r="D39" i="5" a="1"/>
  <c r="D70" i="5" a="1"/>
  <c r="D21" i="5" a="1"/>
  <c r="A150" i="4"/>
  <c r="A270" i="3"/>
  <c r="A284" i="3"/>
  <c r="A271" i="3"/>
  <c r="A260" i="3"/>
  <c r="A337" i="3"/>
  <c r="A52" i="4"/>
  <c r="A239" i="3"/>
  <c r="A180" i="3"/>
  <c r="A201" i="3"/>
  <c r="A66" i="4"/>
  <c r="A174" i="3"/>
  <c r="A95" i="4"/>
  <c r="A199" i="3"/>
  <c r="D48" i="5" a="1"/>
  <c r="D44" i="5" a="1"/>
  <c r="A101" i="4"/>
  <c r="A52" i="3"/>
  <c r="A178" i="3"/>
  <c r="A35" i="3"/>
  <c r="A192" i="3"/>
  <c r="D3" i="5" a="1"/>
  <c r="A339" i="3"/>
  <c r="A181" i="3"/>
  <c r="A150" i="3"/>
  <c r="A51" i="3"/>
  <c r="D55" i="5" a="1"/>
  <c r="A275" i="3"/>
  <c r="A185" i="3"/>
  <c r="A70" i="3"/>
  <c r="A99" i="3"/>
  <c r="D25" i="5" a="1"/>
  <c r="D11" i="5" a="1"/>
  <c r="A319" i="3"/>
  <c r="A29" i="4"/>
  <c r="A163" i="3"/>
  <c r="A80" i="4"/>
  <c r="A45" i="4"/>
  <c r="A164" i="3"/>
  <c r="A92" i="3"/>
  <c r="D30" i="5" a="1"/>
  <c r="A57" i="4"/>
  <c r="A9" i="4"/>
  <c r="A120" i="4"/>
  <c r="A47" i="4"/>
  <c r="D67" i="5" a="1"/>
  <c r="A126" i="4"/>
  <c r="A360" i="3"/>
  <c r="A251" i="3"/>
  <c r="A264" i="3"/>
  <c r="A60" i="4"/>
  <c r="A77" i="4"/>
  <c r="A97" i="3"/>
  <c r="A225" i="3"/>
  <c r="A4" i="3"/>
  <c r="A26" i="3"/>
  <c r="A154" i="3"/>
  <c r="A104" i="4"/>
  <c r="A75" i="4"/>
  <c r="A95" i="3"/>
  <c r="A223" i="3"/>
  <c r="D9" i="5" a="1"/>
  <c r="A282" i="3"/>
  <c r="A313" i="3"/>
  <c r="A272" i="3"/>
  <c r="A216" i="3"/>
  <c r="A61" i="3"/>
  <c r="A233" i="3"/>
  <c r="A58" i="4"/>
  <c r="A118" i="3"/>
  <c r="A32" i="3"/>
  <c r="A19" i="3"/>
  <c r="A187" i="3"/>
  <c r="D41" i="5" a="1"/>
  <c r="D40" i="5" a="1"/>
  <c r="D59" i="5" a="1"/>
  <c r="A330" i="3"/>
  <c r="A263" i="3"/>
  <c r="A241" i="3"/>
  <c r="A48" i="4"/>
  <c r="A109" i="3"/>
  <c r="A16" i="3"/>
  <c r="A41" i="4"/>
  <c r="A62" i="3"/>
  <c r="A166" i="3"/>
  <c r="A68" i="4"/>
  <c r="A67" i="4"/>
  <c r="A67" i="3"/>
  <c r="A171" i="3"/>
  <c r="A60" i="3"/>
  <c r="D32" i="5" a="1"/>
  <c r="D63" i="5" a="1"/>
  <c r="D35" i="5" a="1"/>
  <c r="A134" i="4"/>
  <c r="A290" i="3"/>
  <c r="A291" i="3"/>
  <c r="A292" i="3"/>
  <c r="A44" i="3"/>
  <c r="A73" i="4"/>
  <c r="A29" i="3"/>
  <c r="A110" i="4"/>
  <c r="A27" i="3"/>
  <c r="D15" i="5" a="1"/>
  <c r="D34" i="5" a="1"/>
  <c r="A74" i="4"/>
  <c r="A75" i="3"/>
  <c r="D60" i="5" a="1"/>
  <c r="A104" i="3"/>
  <c r="A135" i="3"/>
  <c r="A261" i="3"/>
  <c r="A7" i="3"/>
  <c r="D6" i="5" a="1"/>
  <c r="A345" i="3"/>
  <c r="A36" i="3"/>
  <c r="A22" i="3"/>
  <c r="A57" i="3"/>
  <c r="A94" i="4"/>
  <c r="A79" i="4"/>
  <c r="D29" i="5" a="1"/>
  <c r="D71" i="5" a="1"/>
  <c r="F2" i="5" a="1"/>
  <c r="D71" i="5" l="1"/>
  <c r="D29" i="5"/>
  <c r="D6" i="5"/>
  <c r="D60" i="5"/>
  <c r="D34" i="5"/>
  <c r="D15" i="5"/>
  <c r="D35" i="5"/>
  <c r="D63" i="5"/>
  <c r="D32" i="5"/>
  <c r="D59" i="5"/>
  <c r="D40" i="5"/>
  <c r="D41" i="5"/>
  <c r="D9" i="5"/>
  <c r="D67" i="5"/>
  <c r="D30" i="5"/>
  <c r="D11" i="5"/>
  <c r="D25" i="5"/>
  <c r="D55" i="5"/>
  <c r="D3" i="5"/>
  <c r="D44" i="5"/>
  <c r="D48" i="5"/>
  <c r="D21" i="5"/>
  <c r="D70" i="5"/>
  <c r="D39" i="5"/>
  <c r="D18" i="5"/>
  <c r="D47" i="5"/>
  <c r="D62" i="5"/>
  <c r="D37" i="5"/>
  <c r="D53" i="5"/>
  <c r="D42" i="5"/>
  <c r="D68" i="5"/>
  <c r="D22" i="5"/>
  <c r="D45" i="5"/>
  <c r="D20" i="5"/>
  <c r="D49" i="5"/>
  <c r="D69" i="5"/>
  <c r="D43" i="5"/>
  <c r="D61" i="5"/>
  <c r="D17" i="5"/>
  <c r="D10" i="5"/>
  <c r="D8" i="5"/>
  <c r="D54" i="5"/>
  <c r="D24" i="5"/>
  <c r="D51" i="5"/>
  <c r="D31" i="5"/>
  <c r="D72" i="5"/>
  <c r="D28" i="5"/>
  <c r="D13" i="5"/>
  <c r="D58" i="5"/>
  <c r="D5" i="5"/>
  <c r="D26" i="5"/>
  <c r="D65" i="5"/>
  <c r="D66" i="5"/>
  <c r="D64" i="5"/>
  <c r="D46" i="5"/>
  <c r="D52" i="5"/>
  <c r="D36" i="5"/>
  <c r="D14" i="5"/>
  <c r="D56" i="5"/>
  <c r="D4" i="5"/>
  <c r="D57" i="5"/>
  <c r="D12" i="5"/>
  <c r="D27" i="5"/>
  <c r="D38" i="5"/>
  <c r="D16" i="5"/>
  <c r="D23" i="5"/>
  <c r="D2" i="5"/>
  <c r="D19" i="5"/>
  <c r="D50" i="5"/>
  <c r="D33" i="5"/>
  <c r="D7" i="5"/>
  <c r="D73" i="5"/>
  <c r="F2" i="5"/>
  <c r="F4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<sst xmlns="http://schemas.openxmlformats.org/spreadsheetml/2006/main" count="1413" uniqueCount="1004">
  <si>
    <t>Наименование ПОО</t>
  </si>
  <si>
    <t>Строку необходимо удалить из отчета</t>
  </si>
  <si>
    <t>Код и наименование профессии, специальности</t>
  </si>
  <si>
    <r>
      <t xml:space="preserve">Планируют трудоустроиться </t>
    </r>
    <r>
      <rPr>
        <b/>
        <sz val="11"/>
        <color indexed="2"/>
        <rFont val="Times New Roman"/>
        <family val="1"/>
        <charset val="204"/>
      </rPr>
      <t>(прогноз на 3 месяца)</t>
    </r>
  </si>
  <si>
    <t>Иная форма занятости</t>
  </si>
  <si>
    <t>Прочее, редкие жизненные обстоятельства</t>
  </si>
  <si>
    <t xml:space="preserve">Зона риска </t>
  </si>
  <si>
    <t/>
  </si>
  <si>
    <t>ПРОВЕРКА 
(сумма по видам деятельности (кроме граф в том числе) должна быть равна суммарному выпуску)</t>
  </si>
  <si>
    <t>ПРОВЕРКА 
(значения в графах "из них" не должны превыштать значения, из которых происходят)</t>
  </si>
  <si>
    <t>Трудоустроены 
(в соответствии с трудовым законодательством, законодательством об обязательном пенсионном страховании)</t>
  </si>
  <si>
    <t xml:space="preserve">из них (из 3): проходят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 </t>
  </si>
  <si>
    <t>Будут трудоустроены (в соответствии с трудовым законодательством, законодательством  об обязательном пенсионном страховании)</t>
  </si>
  <si>
    <t>из них (из 4): будут трудоустроены по полученной профессии, специальности</t>
  </si>
  <si>
    <t>из них (из 4): продолжат обучение</t>
  </si>
  <si>
    <t xml:space="preserve">из них (из 4): будут проходить службу в армии на контрактной основе, в органах внутренних дел, Государственной противопожарной службе, органах по контролю за оборотом наркотических средств и психотропных веществ, учреждениях и органах уголовно-исполнительной системы, войсках национальной гвардии Российской Федерации, органах принудительного исполнения Российской Федерации </t>
  </si>
  <si>
    <t>Продолжат обучение и не трудоустроились (не планируют трудоустройство, предпринимательство)</t>
  </si>
  <si>
    <t>Призваны (будут призваны) в Вооруженные Силы РФ</t>
  </si>
  <si>
    <t>Находятся (будут находиться) в отпуске по уходу за ребенком</t>
  </si>
  <si>
    <t>Зарегистрированы (планируют зарегистрироваться) в качестве индивидуального предпринимателя</t>
  </si>
  <si>
    <t>Оформили (планируют оформить) самозанятость</t>
  </si>
  <si>
    <t>Находятся под следствием, отбывают наказание</t>
  </si>
  <si>
    <t>Ухаживают за больными родственниками (иные семейные обстоятельства)</t>
  </si>
  <si>
    <t>Переехали (планируют переезд) за пределы Российской Федерации</t>
  </si>
  <si>
    <t>Тяжелое состояние здоровья, не позволяющее трудоустраиваться; смерть</t>
  </si>
  <si>
    <t>Зарегистрированы в центрах занятости в качестве безработных (получают пособие по безработице)</t>
  </si>
  <si>
    <t>Не имеют мотивации к трудоустройству и не планируют трудоустраиваться, в том числе по причинам получения иных социальных льгот</t>
  </si>
  <si>
    <t>Отсутствует спрос на специалистов в регионе, находятся в поиске работы</t>
  </si>
  <si>
    <t>Теневая занятость</t>
  </si>
  <si>
    <t>ПОО</t>
  </si>
  <si>
    <t>1</t>
  </si>
  <si>
    <t>2</t>
  </si>
  <si>
    <t>22</t>
  </si>
  <si>
    <t>23</t>
  </si>
  <si>
    <t>3</t>
  </si>
  <si>
    <t>3.1</t>
  </si>
  <si>
    <t>3.2</t>
  </si>
  <si>
    <t>3.3</t>
  </si>
  <si>
    <t>4</t>
  </si>
  <si>
    <t>4.1</t>
  </si>
  <si>
    <t>4.2</t>
  </si>
  <si>
    <t>4.3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</si>
  <si>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</si>
  <si>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</si>
  <si>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</si>
  <si>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</si>
  <si>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</si>
  <si>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</si>
  <si>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</si>
  <si>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</si>
  <si>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</si>
  <si>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</si>
  <si>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</si>
  <si>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</si>
  <si>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</si>
  <si>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</si>
  <si>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Проверка 1</t>
  </si>
  <si>
    <t>Проверка 2</t>
  </si>
  <si>
    <t>ГАПОУ Еланский аграрный колледж</t>
  </si>
  <si>
    <t>35.01.14 Мастер по техническому обслуживанию и ремонту машинно-тракторного парка</t>
  </si>
  <si>
    <t>23.02.03 Техническое обслуживание и ремонт автомобильного транспорта</t>
  </si>
  <si>
    <t>19.02.07 Технология молока и молочных продуктов</t>
  </si>
  <si>
    <t>35.02.06 Технология производства и переработки сельскохозяйственной продукции</t>
  </si>
  <si>
    <t>43.02.01 Организация обслуживания в общественном питании</t>
  </si>
  <si>
    <t>ГБПОУ Волгоградский профессиональный техникум кадровых ресурсов</t>
  </si>
  <si>
    <t>23.01.08 Слесарь по ремонту строительных машин</t>
  </si>
  <si>
    <t>15.01.05 Сварщик (ручной и частично механизированной сварки (наплавки)</t>
  </si>
  <si>
    <t>08.01.24 Мастер столярно-плотничных, паркетных и стекольных работ</t>
  </si>
  <si>
    <t>08.01.25 Мастер отделочных строительных и декоративных работ</t>
  </si>
  <si>
    <t>08.01.28 Мастер отделочных строительных и декоративных работ</t>
  </si>
  <si>
    <t>08.02.01 Строительство и эксплуатация зданий и сооружений</t>
  </si>
  <si>
    <t>22.02.06 Сварочное производство</t>
  </si>
  <si>
    <t>23.02.01 Организация перевозок и управление на транспорте (по видам)</t>
  </si>
  <si>
    <t>29.02.04 Конструирование, моделирование и технология швейных изделий</t>
  </si>
  <si>
    <t>35.02.12 Садово-парковое и ландшафтное строительство</t>
  </si>
  <si>
    <t>23.02.07 Техническое обслуживание и ремонт автотранспортных средств</t>
  </si>
  <si>
    <t>38.02.04 Коммерция (по отраслям)</t>
  </si>
  <si>
    <t>ГБПОУ Палласовский сельскохозяйственный техникум</t>
  </si>
  <si>
    <t>09.01.03 Мастер по обработке цифровой информации</t>
  </si>
  <si>
    <t>35.01.15 Мастер по ремонту и обслуживанию электрооборудования в сельском хозяйстве</t>
  </si>
  <si>
    <t>35.01.13 Тракторист-машинист сельскохозяйственного производства</t>
  </si>
  <si>
    <t>38.01.02 Продавец, контролер-кассир</t>
  </si>
  <si>
    <t>19.02.10 Технология продукции общественного питания</t>
  </si>
  <si>
    <t>40.02.01 Право и организация социального обеспечения</t>
  </si>
  <si>
    <t>ГАПОУ Волгоградский медико-экологический техникум</t>
  </si>
  <si>
    <t>33.02.01 Фармация</t>
  </si>
  <si>
    <t>18.02.09 Переработка нефти и газа</t>
  </si>
  <si>
    <t>18.01.02 Лаборант-эколог</t>
  </si>
  <si>
    <t>20.02.04 Пожарная безопасность</t>
  </si>
  <si>
    <t>40.02.04 Юриспруденция</t>
  </si>
  <si>
    <t>ФГБОУ ВО Волгоградский государственный аграрный университет</t>
  </si>
  <si>
    <t>09.02.05 Прикладная информатика (по отраслям)</t>
  </si>
  <si>
    <t>Проведение информационно-разъяснительной работы</t>
  </si>
  <si>
    <t>20.02.01 Рациональное использование природохозяйственных комплексов</t>
  </si>
  <si>
    <t>Взаимодействие с куратором группы</t>
  </si>
  <si>
    <t>20.02.02 Защита в чрезвычайных ситуациях</t>
  </si>
  <si>
    <t>Консультации</t>
  </si>
  <si>
    <t>21.02.04 Землеустройство</t>
  </si>
  <si>
    <t>35.02.05 Агрономия</t>
  </si>
  <si>
    <t>35.02.07 Механизация сельского хозяйства</t>
  </si>
  <si>
    <t>35.02.08 Электротехнические системы в агропромышленном комплексе (АПК)</t>
  </si>
  <si>
    <t>35.02.15 Кинология</t>
  </si>
  <si>
    <t>36.02.01 Ветеринария</t>
  </si>
  <si>
    <t>38.02.01 Экономика и бухгалтерский учет (по отраслям)</t>
  </si>
  <si>
    <t>38.02.02 Страховое дело (по отраслям)</t>
  </si>
  <si>
    <t>43.02.10 Туризм</t>
  </si>
  <si>
    <t>ГБПОУ Ленинский агропромышленный техникум</t>
  </si>
  <si>
    <t>08.01.27 Мастер общестроительных работ</t>
  </si>
  <si>
    <t>Информирование об имеющихся вакансиях</t>
  </si>
  <si>
    <t>43.01.09 Повар, кондитер</t>
  </si>
  <si>
    <t>40.02.03 Право и судебное администрирование</t>
  </si>
  <si>
    <t>АНПОО Котельниковский колледж бизнеса</t>
  </si>
  <si>
    <t>40.02.02 Правоохранительная деятельность</t>
  </si>
  <si>
    <t>Волгоградский филиал РЭУ им. Г.В. Плеханова</t>
  </si>
  <si>
    <t>38.02.05 Товароведение и экспертиза качества потребительских товаров</t>
  </si>
  <si>
    <t>ГБПОУ Волгоградский колледж машиностроения и связи</t>
  </si>
  <si>
    <t>11.02.11 Сети связи и системы коммутации</t>
  </si>
  <si>
    <t>11.02.12 Почтовая связь</t>
  </si>
  <si>
    <t>13.02.11 Техническая эксплуатация и обслуживание электрического и электромеханического оборудования (по отраслям)</t>
  </si>
  <si>
    <t>15.01.05 Сварщик (электросварочные и газосварочные работы)</t>
  </si>
  <si>
    <t>15.01.21 Электромонтер охранно-пожарной сигнализации</t>
  </si>
  <si>
    <t>15.01.32 Оператор станков с программным управлением</t>
  </si>
  <si>
    <t>15.02.08 Технология машиностроения</t>
  </si>
  <si>
    <t>15.02.12 Монтаж, техническое обслуживание и ремонт промышленного оборудования (по отраслям)</t>
  </si>
  <si>
    <t>18.01.27 Машинист технологических насосов и компрессоров</t>
  </si>
  <si>
    <t>18.01.33 Лаборант по контролю качества сырья, реактивов, промежуточных продуктов, готовой продукции, отходов производства (по отраслям)</t>
  </si>
  <si>
    <t>ГБПОУ Фроловский промышленно-экономический техникум</t>
  </si>
  <si>
    <t>08.01.07 Мастер общестроительных работ</t>
  </si>
  <si>
    <t>08.02.09 Монтаж, наладка и эксплуатация электрооборудования промышленных и гражданских зданий</t>
  </si>
  <si>
    <t>Экскурсии на предприятия</t>
  </si>
  <si>
    <t>09.02.03 Программирование в компьютерных системах</t>
  </si>
  <si>
    <t>21.02.01 Разработка и эксплуатация нефтяных и газовых месторождений</t>
  </si>
  <si>
    <t>ГАПОУ Камышинский политехнический колледж</t>
  </si>
  <si>
    <t>09.02.04 Информационные системы (по отраслям)</t>
  </si>
  <si>
    <t>09.02.07 Информационные системы и программирование</t>
  </si>
  <si>
    <t>13.02.07 Электроснабжение</t>
  </si>
  <si>
    <t>35.02.08 Электрификация и автоматизация сельского хозяйства</t>
  </si>
  <si>
    <t>ГБПОУ Котовский промышленно-экономический техникум</t>
  </si>
  <si>
    <t>09.02.06 Сетевое и системное администрирование</t>
  </si>
  <si>
    <t>ГБПОУ Серафимовичский техникум механизации сельского хозяйства</t>
  </si>
  <si>
    <t>Волгоградский кооперативный институт (филиал) автономной некоммерческой образовательной организации высшего образования Центросоюза Российской Федерации "Российский университет кооперации"</t>
  </si>
  <si>
    <t>ГБПОУ Новоаннинский сельскохозяйственный колледж</t>
  </si>
  <si>
    <t>Урюпинский филиал ГАПОУ Волгоградский медицинский колледж</t>
  </si>
  <si>
    <t>31.02.01 Лечебное дело</t>
  </si>
  <si>
    <t>34.02.01 Сестринское дело</t>
  </si>
  <si>
    <t>ГБПОУ Суровикинский агропромышленный техникум</t>
  </si>
  <si>
    <t>29.01.07 Портной</t>
  </si>
  <si>
    <t>19.01.04 Пекарь</t>
  </si>
  <si>
    <t>35.01.11 Мастер сельскохозяйственного производства</t>
  </si>
  <si>
    <t>35.01.27 Мастер сельскохозяйственного производства</t>
  </si>
  <si>
    <t>35.01.15 Электромонтер по ремонту и обслуживанию электрооборудования в сельскохозяйственном производстве</t>
  </si>
  <si>
    <t>ГАПОУ ВО УОР имени дважды Героя Советского Союза А.И. Родимцева</t>
  </si>
  <si>
    <t>49.02.01 Физическая культура</t>
  </si>
  <si>
    <t>ГБПОУ Волжский политехнический техникум</t>
  </si>
  <si>
    <t>08.01.14 Монтажник санитарно-технических, вентиляционных систем и оборудования</t>
  </si>
  <si>
    <t>08.01.18 Электромонтажник электрических сетей и электрооборудования</t>
  </si>
  <si>
    <t>09.02.01 Компьютерные системы и комплексы</t>
  </si>
  <si>
    <t>11.02.15 Инфокоммуникационные сети и системы связи</t>
  </si>
  <si>
    <t>11.02.16 Монтаж, техническое обслуживание и ремонт электронных приборов и устройств</t>
  </si>
  <si>
    <t>13.01.10 Электромонтер по ремонту и обслуживанию электрооборудования (по отраслям)</t>
  </si>
  <si>
    <t>15.02.07 Автоматизация технологических процессов и производств (по отраслям)</t>
  </si>
  <si>
    <t>15.02.14 Оснащение средствами автоматизации технологических процессов и производств (по отраслям)</t>
  </si>
  <si>
    <t>18.01.05 Аппаратчик-оператор производства неорганических веществ</t>
  </si>
  <si>
    <t>18.02.03 Химическая технология неорганических веществ</t>
  </si>
  <si>
    <t>18.02.07 Технология производства и переработки пластических масс и эластомеров</t>
  </si>
  <si>
    <t>22.01.03 Машинист крана металлургического производства</t>
  </si>
  <si>
    <t>22.02.05 Обработка металлов давлением</t>
  </si>
  <si>
    <t>26.01.01 Судостроитель-судоремонтник металлических судов</t>
  </si>
  <si>
    <t>43.01.02 Парикмахер</t>
  </si>
  <si>
    <t>ФГАОУ ВО Волгоградский государственный университет</t>
  </si>
  <si>
    <t>10.02.04 Обеспечение информационной безопасности телекоммуникационных систем</t>
  </si>
  <si>
    <t>10.02.05 Обеспечение информационной безопасности автоматизированных систем</t>
  </si>
  <si>
    <t>15.02.10 Мехатроника и мобильная робототехника (по отраслям)</t>
  </si>
  <si>
    <t>ГБОУ ВО Волгоградская государственная консерватория им. П.А. Серебрякова</t>
  </si>
  <si>
    <t>53.02.02 Музыкальное искусство эстрады (по видам)</t>
  </si>
  <si>
    <t>53.02.03 Инструментальное исполнительство (по видам инструментов)</t>
  </si>
  <si>
    <t>53.02.04 Вокальное искусство</t>
  </si>
  <si>
    <t>53.02.05 Сольное и хоровое народное пение</t>
  </si>
  <si>
    <t>53.02.06 Хоровое дирижирование</t>
  </si>
  <si>
    <t>53.02.07 Теория музыки</t>
  </si>
  <si>
    <t>54.02.01 Дизайн (по отраслям)</t>
  </si>
  <si>
    <t>54.02.05 Живопись (по видам)</t>
  </si>
  <si>
    <t>ГОБУК ВО Волгоградский государственный институт искусств и культуры</t>
  </si>
  <si>
    <t>51.02.01 Народное художественное творчество (по видам)</t>
  </si>
  <si>
    <t>51.02.02 Социально-культурная деятельность (по видам)</t>
  </si>
  <si>
    <t>51.02.03 Библиотечно-информационная деятельность</t>
  </si>
  <si>
    <t>54.02.02 Декоративно-прикладное искусство и народные промыслы (по видам)</t>
  </si>
  <si>
    <t>ФГБОУ ВО Волгоградский государственный медицинский университет Министерства здравоохранения Российской Федерации</t>
  </si>
  <si>
    <t>31.02.05 Стоматология ортопедическая</t>
  </si>
  <si>
    <t>31.02.06 Стоматология профилактическая</t>
  </si>
  <si>
    <t>ГБПОУ Дубовский Зооветеринарный колледж им. А. А. Шарова</t>
  </si>
  <si>
    <t>ГБПОУ Дубовский педагогический колледж</t>
  </si>
  <si>
    <t>44.02.02 Преподавание в начальных классах</t>
  </si>
  <si>
    <t>Направление в ЦЗН</t>
  </si>
  <si>
    <t>44.02.01 Дошкольное образование</t>
  </si>
  <si>
    <t>ФКПОУ Калачевский техникум-интернат Минтруда России</t>
  </si>
  <si>
    <t>38.02.07 Банковское дело</t>
  </si>
  <si>
    <t>Волгоградский техникум железнодорожного транспорта - филиал ФГБОУ ВО Ростовский государственный университет путей сообщения</t>
  </si>
  <si>
    <t>13.02.07 Электроснабжение (по отраслям)</t>
  </si>
  <si>
    <t>23.02.06 Техническая эксплуатация подвижного состава железных дорог</t>
  </si>
  <si>
    <t>27.02.03 Автоматика и телемеханика на транспорте (железнодорожном транспорте)</t>
  </si>
  <si>
    <t>08.02.10 Строительство железных дорог, путь и путевое хозяйство</t>
  </si>
  <si>
    <t>ГБПОУ Профессиональное училище № 50 филиал в Средней ахтубе Технического колледжа</t>
  </si>
  <si>
    <t>23.01.06 Машинист дорожных и строительных машин</t>
  </si>
  <si>
    <t>23.01.07 Машинист крана (крановщик)</t>
  </si>
  <si>
    <t>ГБОУ ВО Волжский институт экономики, педагогики и права</t>
  </si>
  <si>
    <t>ГБПОУ Жирновский нефтяной техникум</t>
  </si>
  <si>
    <t>15.02.01 Монтаж и техническая эксплуатация промышленного оборудования (по отраслям)</t>
  </si>
  <si>
    <t>21.02.02 Бурение нефтяных и газовых скважин</t>
  </si>
  <si>
    <t>21.01.01 Оператор нефтяных и газовых скважин</t>
  </si>
  <si>
    <t>АНПОО Урюпинский колледж бизнеса</t>
  </si>
  <si>
    <t>21.02.05 Земельно-имущественные отношения</t>
  </si>
  <si>
    <t>Проведение социально-психологических тренингов</t>
  </si>
  <si>
    <t>ГБПОУ Волгоградский политехнический колледж имени В.И. Вернадского</t>
  </si>
  <si>
    <t>18.02.01 Аналитический контроль качества химических соединений</t>
  </si>
  <si>
    <t>18.02.04 Электрохимическое производство</t>
  </si>
  <si>
    <t>18.02.06 Химическая технология органических веществ</t>
  </si>
  <si>
    <t>19.02.09 Технология жиров и жирозаменителей</t>
  </si>
  <si>
    <t>ГБПОУ Волгоградский колледж ресторанного сервиса и торговли</t>
  </si>
  <si>
    <t>43.02.15 Поварское и кондитерское дело</t>
  </si>
  <si>
    <t>ГБПОУ Волгоградский строительный техникум</t>
  </si>
  <si>
    <t>07.02.01 Архитектура</t>
  </si>
  <si>
    <t>08.02.05 Строительство и эксплуатация автомобильных дорог и аэродромов</t>
  </si>
  <si>
    <t>08.02.07 Монтаж и эксплуатация внутренних сантехнических устройств, кондиционирования воздуха и вентиляции</t>
  </si>
  <si>
    <t>08.02.11 Управление, эксплуатация и обслуживание многоквартирного дома</t>
  </si>
  <si>
    <t>08.01.26 Мастер по ремонту и обслуживанию инженерных систем жилищно-коммунального хозяйства</t>
  </si>
  <si>
    <t>Волжский филиал ФГАОУ Волгоградский государственный университет</t>
  </si>
  <si>
    <t>ГБПОУ Волгоградский энергетический колледж</t>
  </si>
  <si>
    <t>13.02.03 Электрические станции, сети и системы</t>
  </si>
  <si>
    <t>13.02.06 Релейная защита и автоматизация электроэнергетических систем</t>
  </si>
  <si>
    <t>13.02.09 Монтаж и эксплуатация линий электропередачи</t>
  </si>
  <si>
    <t>43.02.14 Гостиничное дело</t>
  </si>
  <si>
    <t>Волгоградский колледж Международного юридического института</t>
  </si>
  <si>
    <t>ГБПОУ Профессиональное училище №49</t>
  </si>
  <si>
    <t>ГБПОУ Михайловский профессионально-педагогический колледж имени В.В. Арнаутова</t>
  </si>
  <si>
    <t>44.02.05 Коррекционная педагогика в начальном образовании</t>
  </si>
  <si>
    <t>Волгоградский филиал ФГБОУ инклюзивного высшего образования "Российский государственный университет социальных технологий"</t>
  </si>
  <si>
    <t>10.02.02 Информационная безопасность телекоммуникационных систем</t>
  </si>
  <si>
    <t>Камышинский филиал ГАПОУ Волгоградский медицинский колледж</t>
  </si>
  <si>
    <t>ГАПОУ Волгоградский социально-педагогический колледж</t>
  </si>
  <si>
    <t>39.02.01 Социальная работа</t>
  </si>
  <si>
    <t>42.02.01 Реклама</t>
  </si>
  <si>
    <t>44.02.03 Педагогика дополнительного образования</t>
  </si>
  <si>
    <t>44.02.04 Специальное дошкольное образование</t>
  </si>
  <si>
    <t>53.02.01 Музыкальное образование</t>
  </si>
  <si>
    <t>ГБПОУ Арчединский лесной колледж</t>
  </si>
  <si>
    <t>23.02.04 Техническая эксплуатация подъемно-транспортных, строительных, дорожных машин и оборудования (по отраслям)</t>
  </si>
  <si>
    <t>35.01.09 Мастер растениеводства</t>
  </si>
  <si>
    <t>35.02.01 Лесное и лесопарковое хозяйство</t>
  </si>
  <si>
    <t>ГБПОУ Профессиональное училище №44</t>
  </si>
  <si>
    <t>ГБПОУ ПУ № 13 имени дважды Героя Социалистического Труда В.И.Штепо</t>
  </si>
  <si>
    <t>08.01.05 Мастер столярно-плотничных и паркетных работ</t>
  </si>
  <si>
    <t>08.01.10 Мастер жилищно-коммунального хозяйства</t>
  </si>
  <si>
    <t>ГБПОУ Себряковский технологический техникум</t>
  </si>
  <si>
    <t>18.02.05 Производство тугоплавких неметаллических и силикатных материалов и изделий</t>
  </si>
  <si>
    <t>Себряковский филиал ФГБОУ ВО Волгоградский государственный технический университет</t>
  </si>
  <si>
    <t>08.02.03 Производство неметаллических строительных изделий и конструкций</t>
  </si>
  <si>
    <t>Волжский филиал ГАПОУ Волгоградский медико-экологический техникум</t>
  </si>
  <si>
    <t>ГБПОУ Жирновский педагогический колледж</t>
  </si>
  <si>
    <t>ГБПОУ Волгоградский технологический колледж</t>
  </si>
  <si>
    <t>09.02.02 Компьютерные сети</t>
  </si>
  <si>
    <t>23.02.07 Техническое обслуживание и ремонт двигателей, систем и агрегатов автомобилей</t>
  </si>
  <si>
    <t>38.02.06 Финансы</t>
  </si>
  <si>
    <t>43.02.03 Стилистика и искусство визажа</t>
  </si>
  <si>
    <t>43.02.08 Сервис домашнего и коммунального хозяйства</t>
  </si>
  <si>
    <t>43.02.12 Технология эстетических услуг</t>
  </si>
  <si>
    <t>43.02.13 Технология парикмахерского искусства</t>
  </si>
  <si>
    <t>46.02.01 Документационное обеспечение управления и архивоведение</t>
  </si>
  <si>
    <t>АНПОО Суровикинский колледж бизнеса</t>
  </si>
  <si>
    <t>38.02.03 Операционная деятельность в логистике</t>
  </si>
  <si>
    <t>Филиал ГОБУК ВО ВГИИК в г. Камышин</t>
  </si>
  <si>
    <t>ГБПОУ Профессиональное училище №45</t>
  </si>
  <si>
    <t>Выпускник обучался по программе "Профессионалитета"</t>
  </si>
  <si>
    <t>Наименование работодателя, заключившего договор о целевом обучении</t>
  </si>
  <si>
    <t>ИНН работодателя, заключившего договор о целевом обучении</t>
  </si>
  <si>
    <t>Целевой договор расторгнут или действует</t>
  </si>
  <si>
    <t>Договор о целевом обучении действует, либо приостановлен</t>
  </si>
  <si>
    <t>По чьей инициативе расторгнут целевой договор, последствия расторжения</t>
  </si>
  <si>
    <t>Причины расторжения договора о целевом обучении</t>
  </si>
  <si>
    <t>Распределение выпускника по каналам занятости после расторжения договора о целевом обучении</t>
  </si>
  <si>
    <t>нет</t>
  </si>
  <si>
    <t>расторгнут</t>
  </si>
  <si>
    <t>расторгнут по соглашению сторон или по независящим от сторон обстоятельствам</t>
  </si>
  <si>
    <t>отказ работодателя от трудоустройства в связи с отсутствием вакансий/сокращением штата предприятия</t>
  </si>
  <si>
    <t>трудоустроен у иного работодателя</t>
  </si>
  <si>
    <t>действует</t>
  </si>
  <si>
    <t>трудоустроен у работодателя, с которым заключен целевой договор</t>
  </si>
  <si>
    <t>договор приостановлен (пролонгирован): призван (будет призван) в Вооруженные Силы РФ</t>
  </si>
  <si>
    <t>расторгнут по инициативе выпускника с возмещением заказчику расходов на меры поддержки</t>
  </si>
  <si>
    <t>отказ выпускника от трудоустройства в связи с переездом, удаленностью места работы</t>
  </si>
  <si>
    <t>отказ выпускника от трудоустройства в связи с низким уровнем заработной платы</t>
  </si>
  <si>
    <t>самозанятый</t>
  </si>
  <si>
    <t>договор приостановлен (пролонгирован): продолжает обучение по согласованию с работодателем, заключившим договор о целевом обучении</t>
  </si>
  <si>
    <t>отказ работодателя от трудоустройства и выполнения условий договора (по иным причинам)</t>
  </si>
  <si>
    <t>продолжает обучение</t>
  </si>
  <si>
    <t>призван (будет призван) в Вооруженные Силы РФ</t>
  </si>
  <si>
    <t>расторгнут по инициативе работодателя (освобождение от ответственности за неисполнение обязательств по договору)</t>
  </si>
  <si>
    <t>Статус выпускника</t>
  </si>
  <si>
    <t>Нозологии (нарушения)</t>
  </si>
  <si>
    <t>Имеет договор о целевом обучении</t>
  </si>
  <si>
    <t>Распределение выпускников по каналам занятости и иным видам деятельности</t>
  </si>
  <si>
    <t>выпускник из числа лиц с ОВЗ</t>
  </si>
  <si>
    <t>инвалидность вследствие других причин</t>
  </si>
  <si>
    <t>продолжит обучение и не трудоустроился (не планирует трудоустройство, предпринимательство)</t>
  </si>
  <si>
    <t>выпускник инвалид, ребенок-инвалид</t>
  </si>
  <si>
    <t>опорно-двигательный аппарат</t>
  </si>
  <si>
    <t>трудоустроен по полученной профессии, специальности</t>
  </si>
  <si>
    <t>слух</t>
  </si>
  <si>
    <t>выпускник из числа лиц с ОВЗ и инвалид, ребенок-инвалид</t>
  </si>
  <si>
    <t>будет трудоустроен по полученной профессии, специальности</t>
  </si>
  <si>
    <t>зарегистрирован (планирует зарегистрироваться) в качестве индивидуального предпринимателя</t>
  </si>
  <si>
    <t>будет трудоустроен НЕ по полученной профессии, специальности</t>
  </si>
  <si>
    <t>расстройство аутистического спектра</t>
  </si>
  <si>
    <t>трудоустроен НЕ по полученной профессии, специальности</t>
  </si>
  <si>
    <t>оформил (планирует оформить) самозанятость</t>
  </si>
  <si>
    <t>зрение</t>
  </si>
  <si>
    <t>не имеет мотивацию к трудоустройству и не планирует трудоустраиваться, в том числе по причинам получения иных социальных льгот</t>
  </si>
  <si>
    <t>тяжелое состояние здоровья, не позволяющее трудоустраиваться; смерть</t>
  </si>
  <si>
    <t>находится (будет находиться) в отпуске по уходу за ребенком</t>
  </si>
  <si>
    <t>ухаживает за больными родственниками (иные семейные обстоятельства)</t>
  </si>
  <si>
    <t>отсутствует спрос на специалистов в регионе, находится в поиске работы</t>
  </si>
  <si>
    <t>Наименование ОО</t>
  </si>
  <si>
    <t>Статус сдачи отчета</t>
  </si>
  <si>
    <t>АНПОО Академический колледж</t>
  </si>
  <si>
    <t>АНПОО Камышинский колледж бизнеса</t>
  </si>
  <si>
    <t>АНПОО Юридический колледж</t>
  </si>
  <si>
    <t>АНПОО Фроловский колледж бизнеса</t>
  </si>
  <si>
    <t>Волгоградский филиал Аккредитованного образовательного частного учреждения высшего образования Московский финансово-юридический университет МФЮА</t>
  </si>
  <si>
    <t>Волжский филиал ГАПОУ Волгоградский медицинский колледж</t>
  </si>
  <si>
    <t>Волжский филиал ОЧУ ВО Международный юридический институт</t>
  </si>
  <si>
    <t>ГАПОУ Волгоградский медицинский колледж</t>
  </si>
  <si>
    <t>ГАПОУ Волгоградский техникум железнодорожного транспорта и коммуникаций</t>
  </si>
  <si>
    <t>ГБПОУ Быковский аграрный техникум</t>
  </si>
  <si>
    <t>ГБПОУ Волгоградский индустриальный техникум</t>
  </si>
  <si>
    <t>ГБПОУ Волгоградский колледж управления и новых технологий имени Ю.Гагарина</t>
  </si>
  <si>
    <t xml:space="preserve">ГБПОУ Волгоградский техникум водного транспорта имени адмирала флота Н. Д. Сергеева </t>
  </si>
  <si>
    <t>ГБПОУ Волгоградский технический колледж</t>
  </si>
  <si>
    <t>ГБПОУ Камышинский индустриально-педагогический колледж имени Героя Советского Союза им.А.П.Маресьева</t>
  </si>
  <si>
    <t>ГБПОУ Урюпинский агропромышленный техникум</t>
  </si>
  <si>
    <t>Камышинский технологический институт (филиал) Волгоградский государственный технический университет</t>
  </si>
  <si>
    <t>Михайловский филиал Волгоградский медицинский колледж</t>
  </si>
  <si>
    <t>ЧПОУ Газпром колледж Волгоград</t>
  </si>
  <si>
    <t>Гр 0</t>
  </si>
  <si>
    <t>Лист 1 гр 18</t>
  </si>
  <si>
    <t>Лист 2 гр 3</t>
  </si>
  <si>
    <t>Лист 2 гр 4</t>
  </si>
  <si>
    <t>Лист 2 гр 7</t>
  </si>
  <si>
    <t>Лист 2 гр 5,6 
Лист 3 гр 3</t>
  </si>
  <si>
    <t>Лист 3 гр 6</t>
  </si>
  <si>
    <t>Лист 3 гр 7</t>
  </si>
  <si>
    <t>Лист 3 гр 8</t>
  </si>
  <si>
    <t>Лист 3 гр 9</t>
  </si>
  <si>
    <t>Лист 3 гр 10</t>
  </si>
  <si>
    <t>05.01.01 Гидрометнаблюдатель</t>
  </si>
  <si>
    <t>да</t>
  </si>
  <si>
    <t>05.02.01 Картография</t>
  </si>
  <si>
    <t>будет трудоустроен у работодателя, с которым заключен целевой договор</t>
  </si>
  <si>
    <t>расторгнут по инициативе выпускника (освобождение от ответственности за неисполнение обязательств по договору)</t>
  </si>
  <si>
    <t>будет трудоустроен у иного работодателя</t>
  </si>
  <si>
    <t>05.02.02 Гидрология</t>
  </si>
  <si>
    <t>расторгнут по инициативе работодателя с выплатой компенсации</t>
  </si>
  <si>
    <t>отказ работодателя от трудоустройства в связи с неудовлетворенностью знаниями, умениями, навыками и компетенциями выпускника</t>
  </si>
  <si>
    <t>05.02.03 Метеорология</t>
  </si>
  <si>
    <t>тяжелые нарушения речи</t>
  </si>
  <si>
    <t>задержка психического развития</t>
  </si>
  <si>
    <t>договор приостановлен (пролонгирован): находится (будет находиться) в отпуске по уходу за ребенком</t>
  </si>
  <si>
    <t>находятся (будут находиться) в отпуске по уходу за ребенком</t>
  </si>
  <si>
    <t>08.01.01 Изготовитель арматурных сеток и каркасов</t>
  </si>
  <si>
    <t>договор приостановлен (пролонгирован): здоровье, требующее лечения, не позволяющее осуществлять трудовую деятельность</t>
  </si>
  <si>
    <t>по независящим причинам: выпускник находится под следствием, отбывает наказание</t>
  </si>
  <si>
    <t>индивидуальный предприниматель</t>
  </si>
  <si>
    <t>08.01.02 Монтажник трубопроводов</t>
  </si>
  <si>
    <t>по независящим причинам: выпускник осуществляет постоянный уход за ближайшим родственником</t>
  </si>
  <si>
    <t>08.01.04 Кровельщик</t>
  </si>
  <si>
    <t>по независящим причинам: супруг/супруга выпускника - военнослужащий, проходит службу на другой территории</t>
  </si>
  <si>
    <t>не может трудоустроиться: находится под следствием, отбывает наказание</t>
  </si>
  <si>
    <t>по независящим причинам: выпускнику присвоена инвалидность 1 или 2 группы</t>
  </si>
  <si>
    <t>не может трудоустроиться: ухаживает за больными родственниками, иные семейные обстоятельства</t>
  </si>
  <si>
    <t>08.01.06 Мастер сухого строительства</t>
  </si>
  <si>
    <t>находится под следствием, отбывает наказание</t>
  </si>
  <si>
    <t xml:space="preserve">по независящим причинам: несоблюдение требований законодательства к работникам (медицинские противопоказания, судимость, отказ в допуске к государственной тайне, не прошел аккредитацию специалиста и др.). </t>
  </si>
  <si>
    <t>не может трудоустроиться: смерть выпускника, тяжелое состояние здоровья</t>
  </si>
  <si>
    <t>по независящим причинам: смерть выпускника, тяжелое состояние здоровья</t>
  </si>
  <si>
    <t>не имеет мотивации к ведению трудовой деятельности и не планирует трудоустраиваться</t>
  </si>
  <si>
    <t>08.01.08 Мастер отделочных строительных работ</t>
  </si>
  <si>
    <t>переехал (планирует переезд) за пределы Российской Федерации</t>
  </si>
  <si>
    <t>переехал (планирует переезд) за пределы РФ</t>
  </si>
  <si>
    <t>08.01.09 Слесарь по строительно-монтажным работам</t>
  </si>
  <si>
    <t>неофициально трудоустроен</t>
  </si>
  <si>
    <t>зарегистрирован в центрах занятости в качестве безработного (получает пособие по безработице)</t>
  </si>
  <si>
    <t>08.01.11 Машинист машин и оборудования в производстве цемента</t>
  </si>
  <si>
    <t>08.01.13 Изготовитель железобетонных изделий</t>
  </si>
  <si>
    <t>не планирует трудоустраиваться, в том числе по причинам получения иных социальных льгот</t>
  </si>
  <si>
    <t>теневая занятость</t>
  </si>
  <si>
    <t>08.01.15 Слесарь по изготовлению деталей и узлов технических систем в строительстве</t>
  </si>
  <si>
    <t>08.01.16 Электромонтажник по сигнализации, централизации и блокировке</t>
  </si>
  <si>
    <t>08.01.17 Электромонтажник-наладчик</t>
  </si>
  <si>
    <t>08.01.19 Электромонтажник по силовым сетям и электрооборудованию</t>
  </si>
  <si>
    <t>08.01.21 Монтажник электрических подъемников (лифтов)</t>
  </si>
  <si>
    <t>08.01.22 Мастер путевых машин</t>
  </si>
  <si>
    <t>08.01.23 Бригадир-путеец</t>
  </si>
  <si>
    <t>08.01.29 Мастер по ремонту и обслуживанию инженерных систем жилищно-коммунального хозяйства</t>
  </si>
  <si>
    <t>08.01.30 Электромонтажник слаботочных систем</t>
  </si>
  <si>
    <t>08.01.31 Электромонтажник электрических сетей и электрооборудования</t>
  </si>
  <si>
    <t>08.01.32 Мастер аварийно-восстановительных работ на сетях водоснабжения и водоотведения</t>
  </si>
  <si>
    <t>08.02.02 Строительство и эксплуатация инженерных сооружений</t>
  </si>
  <si>
    <t>08.02.04 Водоснабжение и водоотведение</t>
  </si>
  <si>
    <t>08.02.06 Строительство и эксплуатация городских путей сообщения</t>
  </si>
  <si>
    <t>08.02.08 Монтаж и эксплуатация оборудования и систем газоснабжения</t>
  </si>
  <si>
    <t>08.02.12 Строительство и эксплуатация автомобильных дорог, аэродромов и городских путей сообщения</t>
  </si>
  <si>
    <t>08.02.13 Монтаж и эксплуатация внутренних сантехнических устройств, кондиционирования воздуха и вентиляции</t>
  </si>
  <si>
    <t>08.02.14 Эксплуатация и обслуживание многоквартирного дома</t>
  </si>
  <si>
    <t>08.02.15 Информационное моделирование в строительстве</t>
  </si>
  <si>
    <t>09.01.01 Наладчик аппаратного и программного обеспечения</t>
  </si>
  <si>
    <t>09.01.02 Наладчик компьютерных сетей</t>
  </si>
  <si>
    <t>09.01.03 Оператор информационных систем и ресурсов</t>
  </si>
  <si>
    <t>09.01.04 Наладчик аппаратных и программных средств инфокоммуникационных систем</t>
  </si>
  <si>
    <t>09.01.05 Оператор технической поддержки</t>
  </si>
  <si>
    <t>09.02.08 Интеллектуальные интегрированные системы</t>
  </si>
  <si>
    <t>09.02.09 Веб-разработка</t>
  </si>
  <si>
    <t>09.02.10 Разработка компьютерных игр, дополненной и виртуальной реальности</t>
  </si>
  <si>
    <t>09.02.11 Разработка и управление программным обеспечением</t>
  </si>
  <si>
    <t>09.02.12 Техническая эксплуатация и сопровождение информационных систем</t>
  </si>
  <si>
    <t>09.02.13 Интеграция решений с применением технологий искусственного интеллекта</t>
  </si>
  <si>
    <t>10.02.01 Организация и технология защиты информации</t>
  </si>
  <si>
    <t>10.02.03 Информационная безопасность автоматизированных систем</t>
  </si>
  <si>
    <t>11.01.01 Монтажник радиоэлектронной аппаратуры и приборов</t>
  </si>
  <si>
    <t>11.01.02 Радиомеханик</t>
  </si>
  <si>
    <t>11.01.05 Монтажник связи</t>
  </si>
  <si>
    <t>11.01.06 Электромонтер оборудования электросвязи и проводного вещания</t>
  </si>
  <si>
    <t>11.01.07 Электромонтер по ремонту линейно-кабельных сооружений телефонной связи и проводного вещания</t>
  </si>
  <si>
    <t>11.01.08 Оператор почтовой связи</t>
  </si>
  <si>
    <t>11.01.08 Оператор связи</t>
  </si>
  <si>
    <t>11.01.11 Наладчик технологического оборудования (электронная техника)</t>
  </si>
  <si>
    <t>11.01.14 Оператор автоматической линии сборки радиоэлектронной аппаратуры и приборов</t>
  </si>
  <si>
    <t>11.02.01 Радиоаппаратостроение</t>
  </si>
  <si>
    <t>11.02.02 Техническое обслуживание и ремонт радиоэлектронной техники (по отраслям)</t>
  </si>
  <si>
    <t>11.02.03 Эксплуатация оборудования радиосвязи и электрорадионавигации судов</t>
  </si>
  <si>
    <t>11.02.04 Радиотехнические комплексы и системы управления космических летательных аппаратов</t>
  </si>
  <si>
    <t>11.02.05 Аудиовизуальная техника</t>
  </si>
  <si>
    <t>11.02.06 Техническая эксплуатация транспортного радиоэлектронного оборудования (по видам транспорта)</t>
  </si>
  <si>
    <t>11.02.07 Радиотехнические информационные системы</t>
  </si>
  <si>
    <t>11.02.08 Средства связи с подвижными объектами</t>
  </si>
  <si>
    <t>11.02.09 Многоканальные телекоммуникационные системы</t>
  </si>
  <si>
    <t>11.02.10 Радиосвязь, радиовещание и телевидение</t>
  </si>
  <si>
    <t>11.02.13 Твердотельная электроника</t>
  </si>
  <si>
    <t>11.02.14 Электронные приборы и устройства</t>
  </si>
  <si>
    <t>11.02.17 Разработка электронных устройств и систем</t>
  </si>
  <si>
    <t>11.02.18 Системы радиосвязи, мобильной связи и телерадиовещания</t>
  </si>
  <si>
    <t>11.02.19 Квантовые коммуникации</t>
  </si>
  <si>
    <t>12.01.02 Оптик-механик</t>
  </si>
  <si>
    <t>12.01.07 Электромеханик по ремонту и обслуживанию электронной медицинской аппаратуры</t>
  </si>
  <si>
    <t>12.01.09 Мастер по изготовлению и сборке деталей и узлов оптических и оптико-электронных приборов и систем</t>
  </si>
  <si>
    <t>12.02.01 Авиационные приборы и комплексы</t>
  </si>
  <si>
    <t>12.02.03 Радиоэлектронные приборные устройства</t>
  </si>
  <si>
    <t>12.02.03 Радиоэлектронные приборы и устройства</t>
  </si>
  <si>
    <t>12.02.04 Электромеханические приборные устройства</t>
  </si>
  <si>
    <t>12.02.05 Оптические и оптико-электронные приборы и системы</t>
  </si>
  <si>
    <t>12.02.06 Биотехнические и медицинские аппараты и системы</t>
  </si>
  <si>
    <t>12.02.07 Монтаж, техническое обслуживание и ремонт медицинской техники</t>
  </si>
  <si>
    <t>12.02.08 Протезно-ортопедическая и реабилитационная техника</t>
  </si>
  <si>
    <t>12.02.09 Производство и эксплуатация оптических и оптико-электронных приборов и систем</t>
  </si>
  <si>
    <t>12.02.10 Монтаж, техническое обслуживание и ремонт биотехнических и медицинских аппаратов и систем</t>
  </si>
  <si>
    <t>13.01.01 Машинист котлов</t>
  </si>
  <si>
    <t>13.01.02 Машинист паровых турбин</t>
  </si>
  <si>
    <t>13.01.03 Электрослесарь по ремонту оборудования электростанций</t>
  </si>
  <si>
    <t>13.01.04 Слесарь по ремонту оборудования электростанций</t>
  </si>
  <si>
    <t>13.01.05 Электромонтер по техническому обслуживанию электростанций и сетей</t>
  </si>
  <si>
    <t>13.01.06 Электромонтер-линейщик по монтажу воздушных линий высокого напряжения и контактной сети</t>
  </si>
  <si>
    <t>13.01.07 Электромонтер по ремонту электросетей</t>
  </si>
  <si>
    <t>13.01.13 Электромонтажник-схемщик</t>
  </si>
  <si>
    <t>13.01.14 Электромеханик по лифтам</t>
  </si>
  <si>
    <t>13.01.15 Машинист энергоблока</t>
  </si>
  <si>
    <t>13.01.16 Электромонтер по техническому обслуживанию и ремонту оборудования подстанций и сетей</t>
  </si>
  <si>
    <t>13.01.17 Электрослесарь по ремонту оборудования электростанций</t>
  </si>
  <si>
    <t>13.02.01 Тепловые электрические станции</t>
  </si>
  <si>
    <t>13.02.02 Теплоснабжение и теплотехническое оборудование</t>
  </si>
  <si>
    <t>13.02.04 Гидроэлектроэнергетические установки</t>
  </si>
  <si>
    <t>13.02.05 Технология воды, топлива и смазочных материалов на электрических станциях</t>
  </si>
  <si>
    <t>13.02.08 Электроизоляционная, кабельная и конденсаторная техника</t>
  </si>
  <si>
    <t>13.02.10 Электрические машины и аппараты</t>
  </si>
  <si>
    <t>13.02.12 Электрические станции, сети, их релейная защита и автоматизация</t>
  </si>
  <si>
    <t>13.02.13 Эксплуатация и обслуживание электрического и электромеханического оборудования (по отраслям)</t>
  </si>
  <si>
    <t>14.02.01 Атомные электрические станции и установки</t>
  </si>
  <si>
    <t>14.02.02 Радиационная безопасность</t>
  </si>
  <si>
    <t>15.01.04 Наладчик сварочного и газоплазморезательного оборудования</t>
  </si>
  <si>
    <t>15.01.06 Сварщик на лазерных установках</t>
  </si>
  <si>
    <t>15.01.08 Наладчик литейного и кузнечного оборудования</t>
  </si>
  <si>
    <t>15.01.08 Наладчик литейного оборудования</t>
  </si>
  <si>
    <t>15.01.09 Машинист лесозаготовительных и трелевочных машин</t>
  </si>
  <si>
    <t>15.01.10 Слесарь по ремонту лесозаготовительного оборудования</t>
  </si>
  <si>
    <t>15.01.13 Монтажник технологического оборудования (по видам оборудования)</t>
  </si>
  <si>
    <t>15.01.13 Монтажник-наладчик технологического оборудования</t>
  </si>
  <si>
    <t>15.01.17 Электромеханик по торговому и холодильному оборудованию</t>
  </si>
  <si>
    <t>15.01.18 Машинист холодильных установок</t>
  </si>
  <si>
    <t>15.01.19 Наладчик контрольно-измерительных приборов и автоматики</t>
  </si>
  <si>
    <t>15.01.20 Слесарь по контрольно-измерительным приборам и автоматике</t>
  </si>
  <si>
    <t>15.01.22 Чертежник-конструктор</t>
  </si>
  <si>
    <t>15.01.23 Наладчик станков и оборудования в механообработке</t>
  </si>
  <si>
    <t>15.01.25 Станочник (металлообработка)</t>
  </si>
  <si>
    <t>15.01.26 Токарь-универсал</t>
  </si>
  <si>
    <t>15.01.27 Фрезеровщик-универсал</t>
  </si>
  <si>
    <t>15.01.29 Контролер качества в машиностроении</t>
  </si>
  <si>
    <t>15.01.29 Контролер станочных и слесарных работ</t>
  </si>
  <si>
    <t>15.01.30 Слесарь</t>
  </si>
  <si>
    <t>15.01.31 Мастер контрольно-измерительных приборов и автоматики</t>
  </si>
  <si>
    <t>15.01.33 Токарь на станках с числовым программным управлением</t>
  </si>
  <si>
    <t>15.01.34 Фрезеровщик на станках с числовым программным управлением</t>
  </si>
  <si>
    <t>15.01.35 Мастер слесарных работ</t>
  </si>
  <si>
    <t>15.01.36 Дефектоскопист</t>
  </si>
  <si>
    <t>15.01.37 Слесарь-наладчик контрольно-измерительных приборов и автоматики</t>
  </si>
  <si>
    <t>15.01.38 Оператор-наладчик металлообрабатывающих станков</t>
  </si>
  <si>
    <t>15.02.02 Техническая эксплуатация оборудования для производства электронной техники</t>
  </si>
  <si>
    <t>15.02.03 Монтаж, техническое обслуживание и ремонт гидравлического и пневматического оборудования (по отраслям)</t>
  </si>
  <si>
    <t>15.02.03 Техническая эксплуатация гидравлических машин, гидроприводов и гидропневмоавтоматики</t>
  </si>
  <si>
    <t>15.02.04 Специальные машины и устройства</t>
  </si>
  <si>
    <t>15.02.05 Техническая эксплуатация оборудования в торговле и общественном питании</t>
  </si>
  <si>
    <t>15.02.06 Монтаж и техническая эксплуатация холодильно-компрессорных машин и установок (по отраслям)</t>
  </si>
  <si>
    <t>15.02.06 Монтаж, техническая эксплуатация и ремонт холодильно-компрессорных и теплонасосных машин и установок (по отраслям)</t>
  </si>
  <si>
    <t>15.02.07 Автоматизация технологических процессов и производств</t>
  </si>
  <si>
    <t>15.02.09 Аддитивные технологии</t>
  </si>
  <si>
    <t>15.02.10 Мехатроника и робототехника (по отраслям)</t>
  </si>
  <si>
    <t>15.02.11 Техническая эксплуатация и обслуживание роботизированного производства</t>
  </si>
  <si>
    <t>15.02.13 Техническое обслуживание и ремонт систем вентиляции и кондиционирования</t>
  </si>
  <si>
    <t>15.02.15 Технология металлообрабатывающего производства</t>
  </si>
  <si>
    <t>15.02.16 Технология машиностроения</t>
  </si>
  <si>
    <t>15.02.17 Монтаж, техническое обслуживание, эксплуатация и ремонт промышленного оборудования (по отраслям)</t>
  </si>
  <si>
    <t>15.02.18 Техническая эксплуатация и обслуживание роботизированного производства (по отраслям)</t>
  </si>
  <si>
    <t>15.02.19 Сварочное производство</t>
  </si>
  <si>
    <t>18.01.01 Лаборант по физико-механическим испытаниям</t>
  </si>
  <si>
    <t>18.01.03 Аппаратчик-оператор экологических установок</t>
  </si>
  <si>
    <t>18.01.06 Оператор производства стекловолокна, стекловолокнистых материалов и изделий стеклопластиков</t>
  </si>
  <si>
    <t>18.01.08 Мастер по изготовлению, обработке, отделке деталей и изделий из стекла</t>
  </si>
  <si>
    <t>18.01.08 Мастер-изготовитель деталей и изделий из стекла</t>
  </si>
  <si>
    <t>18.01.12 Изготовитель фарфоровых и фаянсовых изделий</t>
  </si>
  <si>
    <t>18.01.22 Оператор в производстве шин</t>
  </si>
  <si>
    <t>18.01.24 Мастер шиномонтажной мастерской</t>
  </si>
  <si>
    <t>18.01.26 Аппаратчик-оператор нефтехимического производства</t>
  </si>
  <si>
    <t>18.01.28 Оператор нефтепереработки</t>
  </si>
  <si>
    <t>18.01.29 Мастер по обслуживанию магистральных трубопроводов</t>
  </si>
  <si>
    <t>18.01.31 Машинист машин коксохимического производства</t>
  </si>
  <si>
    <t>18.01.32 Аппаратчик-оператор азотных производств и продуктов органического синтеза</t>
  </si>
  <si>
    <t>18.01.34 Лаборант по контролю качества сырья, реактивов, промежуточных продуктов, готовой продукции, отходов производства (по отраслям)</t>
  </si>
  <si>
    <t>18.01.35 Аппаратчик-оператор производства химических соединений</t>
  </si>
  <si>
    <t>18.02.10 Коксохимическое производство</t>
  </si>
  <si>
    <t>18.02.11 Технология пиротехнических составов и изделий</t>
  </si>
  <si>
    <t>18.02.11 Технология производства энергонасыщенных материалов и изделий</t>
  </si>
  <si>
    <t>18.02.12 Технология аналитического контроля химических соединений</t>
  </si>
  <si>
    <t>18.02.13 Технология производства изделий из полимерных композитов</t>
  </si>
  <si>
    <t>18.02.14 Химическая технология производства химических соединений</t>
  </si>
  <si>
    <t>18.02.15 Биохимическое производство</t>
  </si>
  <si>
    <t>19.01.01 Аппаратчик-оператор в биотехнологии</t>
  </si>
  <si>
    <t>19.01.01 Аппаратчик-оператор производства биотехнологической продукции для пищевой промышленности</t>
  </si>
  <si>
    <t>19.01.02 Лаборант-аналитик</t>
  </si>
  <si>
    <t>19.01.06 Аппаратчик производства сахара</t>
  </si>
  <si>
    <t>19.01.07 Кондитер сахаристых изделий</t>
  </si>
  <si>
    <t>19.01.09 Мастер по эксплуатации, механизации, автоматизации и роботизации технологического оборудования и процессов пищевой промышленности</t>
  </si>
  <si>
    <t>19.01.09 Наладчик оборудования в производстве пищевой продукции (по отраслям производства)</t>
  </si>
  <si>
    <t>19.01.10 Мастер производства молочной продукции</t>
  </si>
  <si>
    <t>19.01.11 Изготовитель мороженого</t>
  </si>
  <si>
    <t>19.01.12 Переработчик скота и мяса</t>
  </si>
  <si>
    <t>19.01.14 Оператор процессов колбасного производства</t>
  </si>
  <si>
    <t>19.01.15 Аппаратчик получения растительного масла</t>
  </si>
  <si>
    <t>19.01.18 Аппаратчик-оператор производства продуктов питания из растительного сырья</t>
  </si>
  <si>
    <t>19.01.19 Аппаратчик-оператор производства продуктов питания животного происхождения</t>
  </si>
  <si>
    <t>19.01.20 Аппаратчик-оператор производства продукции общественного питания массового изготовления и специализированных пищевых продуктов</t>
  </si>
  <si>
    <t>19.02.01 Биохимическое производство</t>
  </si>
  <si>
    <t>19.02.02 Технология хранения и переработки зерна</t>
  </si>
  <si>
    <t>19.02.03 Технология хлеба, кондитерских и макаронных изделий</t>
  </si>
  <si>
    <t>19.02.04 Технология сахаристых продуктов</t>
  </si>
  <si>
    <t>19.02.05 Технология бродильных производств и виноделие</t>
  </si>
  <si>
    <t>19.02.06 Технология консервов и пищеконцентратов</t>
  </si>
  <si>
    <t>19.02.08 Технология мяса и мясных продуктов</t>
  </si>
  <si>
    <t>19.02.11 Технология продуктов питания из растительного сырья</t>
  </si>
  <si>
    <t>19.02.12 Технология продуктов питания животного происхождения</t>
  </si>
  <si>
    <t>19.02.13 Технология продуктов общественного питания массового изготовления и специализированных пищевых продуктов</t>
  </si>
  <si>
    <t>19.02.14 Эксплуатация, механизация, автоматизация и роботизация технологического оборудования и процессов пищевой промышленности</t>
  </si>
  <si>
    <t>19.02.15 Биотехнология пищевой промышленности</t>
  </si>
  <si>
    <t>20.01.01 Пожарный</t>
  </si>
  <si>
    <t>20.02.01 Экологическая безопасность природных комплексов</t>
  </si>
  <si>
    <t>20.02.03 Природоохранное обустройство территорий</t>
  </si>
  <si>
    <t>20.02.05 Организация оперативного (экстренного) реагирования в чрезвычайных ситуациях</t>
  </si>
  <si>
    <t>20.02.06 Безопасность на акватории</t>
  </si>
  <si>
    <t>21.01.02 Оператор по ремонту скважин</t>
  </si>
  <si>
    <t>21.01.03 Бурильщик эксплуатационных и разведочных скважин</t>
  </si>
  <si>
    <t>21.01.04 Машинист на буровых установках</t>
  </si>
  <si>
    <t>21.01.07 Бурильщик морского бурения скважин</t>
  </si>
  <si>
    <t>21.01.08 Машинист на открытых горных работах</t>
  </si>
  <si>
    <t>21.01.10 Ремонтник горного оборудования</t>
  </si>
  <si>
    <t>21.01.13 Проходчик</t>
  </si>
  <si>
    <t>21.01.15 Электрослесарь подземный</t>
  </si>
  <si>
    <t>21.01.16 Обогатитель полезных ископаемых</t>
  </si>
  <si>
    <t>21.01.17 Мастер по обслуживанию магистральных трубопроводов</t>
  </si>
  <si>
    <t>21.02.03 Сооружение и эксплуатация газонефтепроводов и газонефтехранилищ</t>
  </si>
  <si>
    <t>21.02.06 Информационные системы обеспечения градостроительной деятельности</t>
  </si>
  <si>
    <t>21.02.07 Аэрофотогеодезия</t>
  </si>
  <si>
    <t>21.02.08 Прикладная геодезия</t>
  </si>
  <si>
    <t>21.02.09 Гидрогеология и инженерная геология</t>
  </si>
  <si>
    <t>21.02.10 Геология и разведка нефтяных и газовых месторождений</t>
  </si>
  <si>
    <t>21.02.11 Геофизические методы поисков и разведки месторождений полезных ископаемых</t>
  </si>
  <si>
    <t>21.02.12 Технология и техника разведки месторождений полезных ископаемых</t>
  </si>
  <si>
    <t>21.02.13 Геологическая съемка, поиски и разведка месторождений полезных ископаемых</t>
  </si>
  <si>
    <t>21.02.14 Маркшейдерское дело</t>
  </si>
  <si>
    <t>21.02.15 Открытые горные работы</t>
  </si>
  <si>
    <t>21.02.16 Шахтное строительство</t>
  </si>
  <si>
    <t>21.02.17 Подземная разработка месторождений полезных ископаемых</t>
  </si>
  <si>
    <t>21.02.18 Обогащение полезных ископаемых</t>
  </si>
  <si>
    <t>21.02.19 Землеустройство</t>
  </si>
  <si>
    <t>21.02.20 Прикладная геодезия</t>
  </si>
  <si>
    <t>22.01.04 Контролер металлургического производства</t>
  </si>
  <si>
    <t>22.01.05 Аппаратчик-оператор в производстве цветных металлов</t>
  </si>
  <si>
    <t>22.01.08 Оператор прокатного производства</t>
  </si>
  <si>
    <t>22.01.09 Оператор трубного производства</t>
  </si>
  <si>
    <t>22.01.11 Оператор металлургического производства</t>
  </si>
  <si>
    <t>22.02.01 Металлургия черных металлов</t>
  </si>
  <si>
    <t>22.02.02 Металлургия цветных металлов</t>
  </si>
  <si>
    <t>22.02.03 Литейное производство черных и цветных металлов</t>
  </si>
  <si>
    <t>22.02.04 Металловедение и термическая обработка металлов</t>
  </si>
  <si>
    <t>22.02.07 Порошковая металлургия, композиционные материалы, покрытия</t>
  </si>
  <si>
    <t>22.02.08 Металлургическое производство (по видам производства)</t>
  </si>
  <si>
    <t>23.01.01 Оператор транспортного терминала</t>
  </si>
  <si>
    <t>23.01.02 Докер-механизатор</t>
  </si>
  <si>
    <t>23.01.03 Автомеханик</t>
  </si>
  <si>
    <t>23.01.04 Водитель городского электротранспорта</t>
  </si>
  <si>
    <t>23.01.09 Машинист локомотива</t>
  </si>
  <si>
    <t>23.01.09 Помощник машиниста (по видам подвижного состава железнодорожного транспорта)</t>
  </si>
  <si>
    <t>23.01.10 Слесарь по обслуживанию и ремонту подвижного состава</t>
  </si>
  <si>
    <t>23.01.11 Слесарь-электрик по ремонту электрооборудования подвижного состава (электровозов, электропоездов)</t>
  </si>
  <si>
    <t>23.01.12 Слесарь-электрик метрополитена</t>
  </si>
  <si>
    <t>23.01.13 Электромонтер тяговой подстанции</t>
  </si>
  <si>
    <t>23.01.14 Электромонтер устройств сигнализации, централизации, блокировки (СЦБ)</t>
  </si>
  <si>
    <t>23.01.15 Оператор поста централизации</t>
  </si>
  <si>
    <t>23.01.16 Составитель поездов</t>
  </si>
  <si>
    <t>23.01.17 Мастер по ремонту и обслуживанию автомобилей</t>
  </si>
  <si>
    <t>23.01.18 Мастер вертикального транспорта</t>
  </si>
  <si>
    <t>23.01.19 Оператор по обработке перевозочных документов на железнодорожном транспорте</t>
  </si>
  <si>
    <t>23.01.20 Мастер по комплексному обслуживанию пути рельсового транспорта</t>
  </si>
  <si>
    <t>23.01.21 Мастер путевых машин</t>
  </si>
  <si>
    <t>23.01.22 Проводник на железнодорожном транспорте</t>
  </si>
  <si>
    <t>23.01.23 Электромонтер объектов транспортной инфраструктуры</t>
  </si>
  <si>
    <t>23.02.02 Автомобиле- и тракторостроение</t>
  </si>
  <si>
    <t>23.02.05 Эксплуатация транспортного электрооборудования и автоматики (по видам транспорта, за исключением водного)</t>
  </si>
  <si>
    <t>23.02.08 Строительство железных дорог, путь и путевое хозяйство</t>
  </si>
  <si>
    <t>23.02.09 Автоматика и телемеханика на транспорте (железнодорожном транспорте)</t>
  </si>
  <si>
    <t>24.01.01 Слесарь-сборщик авиационной техники</t>
  </si>
  <si>
    <t>24.01.02 Электромонтажник авиационной техники</t>
  </si>
  <si>
    <t>24.01.04 Слесарь по ремонту авиационной техники</t>
  </si>
  <si>
    <t>24.02.01 Производство летательных аппаратов</t>
  </si>
  <si>
    <t>24.02.02 Производство авиационных двигателей</t>
  </si>
  <si>
    <t>24.02.04 Радиотехнические комплексы и системы управления космических летательных аппаратов</t>
  </si>
  <si>
    <t>25.02.01 Техническая эксплуатация летательных аппаратов и двигателей</t>
  </si>
  <si>
    <t>25.02.02 Обслуживание летательных аппаратов горюче-смазочными материалами</t>
  </si>
  <si>
    <t>25.02.03 Техническая эксплуатация электрифицированных и пилотажно-навигационных комплексов</t>
  </si>
  <si>
    <t>25.02.04 Летная эксплуатация летательных аппаратов</t>
  </si>
  <si>
    <t>25.02.05 Управление движением воздушного транспорта</t>
  </si>
  <si>
    <t>25.02.06 Производство и обслуживание авиационной техники</t>
  </si>
  <si>
    <t>25.02.07 Техническое обслуживание авиационных двигателей</t>
  </si>
  <si>
    <t>25.02.08 Эксплуатация беспилотных авиационных систем</t>
  </si>
  <si>
    <t>25.02.09 Организация воздушных перевозок и авиационных работ</t>
  </si>
  <si>
    <t>25.02.10 Транспортная безопасность воздушного транспорта</t>
  </si>
  <si>
    <t>26.01.02 Судостроитель-судоремонтник неметаллических судов</t>
  </si>
  <si>
    <t>26.01.03 Слесарь-монтажник судовой</t>
  </si>
  <si>
    <t>26.01.05 Электрорадиомонтажник судовой</t>
  </si>
  <si>
    <t>26.01.06 Моторист-рулевой</t>
  </si>
  <si>
    <t>26.01.06 Судоводитель-помощник механика маломерного судна</t>
  </si>
  <si>
    <t>26.01.07 Матрос</t>
  </si>
  <si>
    <t>26.01.08 Моторист (машинист)</t>
  </si>
  <si>
    <t>26.01.09 Моторист судовой</t>
  </si>
  <si>
    <t>26.01.10 Механик маломерного судна</t>
  </si>
  <si>
    <t>26.01.12 Электрик судовой</t>
  </si>
  <si>
    <t>26.01.13 Водолаз</t>
  </si>
  <si>
    <t>26.02.01 Эксплуатация внутренних водных путей</t>
  </si>
  <si>
    <t>26.02.02 Судостроение</t>
  </si>
  <si>
    <t>26.02.03 Судовождение</t>
  </si>
  <si>
    <t>26.02.04 Монтаж и техническое обслуживание судовых машин и механизмов</t>
  </si>
  <si>
    <t>26.02.05 Эксплуатация судовых энергетических установок</t>
  </si>
  <si>
    <t>26.02.06 Эксплуатация судового электрооборудования и средств автоматики</t>
  </si>
  <si>
    <t>27.01.01 Контролер измерительных приборов</t>
  </si>
  <si>
    <t>27.02.01 Метрология</t>
  </si>
  <si>
    <t>27.02.02 Техническое регулирование и управление качеством</t>
  </si>
  <si>
    <t>27.02.04 Автоматические системы управления</t>
  </si>
  <si>
    <t>27.02.05 Системы и средства диспетчерского управления</t>
  </si>
  <si>
    <t>27.02.06 Контроль работы измерительных приборов</t>
  </si>
  <si>
    <t>27.02.06 Метрологический контроль средств измерений</t>
  </si>
  <si>
    <t>27.02.07 Управление качеством продукции, процессов и услуг (по отраслям)</t>
  </si>
  <si>
    <t>29.01.01 Скорняк</t>
  </si>
  <si>
    <t>29.01.02 Обувщик (широкого профиля)</t>
  </si>
  <si>
    <t>29.01.03 Сборщик обуви</t>
  </si>
  <si>
    <t>29.01.04 Художник по костюму</t>
  </si>
  <si>
    <t>29.01.05 Закройщик</t>
  </si>
  <si>
    <t>29.01.08 Оператор швейного оборудования</t>
  </si>
  <si>
    <t>29.01.09 Вышивальщица</t>
  </si>
  <si>
    <t>29.01.09 Мастер-исполнитель художественной вышивки (по видам)</t>
  </si>
  <si>
    <t>29.01.10 Модистка головных уборов</t>
  </si>
  <si>
    <t>29.01.16 Ткач</t>
  </si>
  <si>
    <t>29.01.17 Оператор вязально-швейного оборудования</t>
  </si>
  <si>
    <t>29.01.24 Оператор электронного набора и верстки</t>
  </si>
  <si>
    <t>29.01.25 Переплетчик</t>
  </si>
  <si>
    <t>29.01.26 Печатник плоской печати</t>
  </si>
  <si>
    <t>29.01.27 Мастер печатного дела</t>
  </si>
  <si>
    <t>29.01.28 Мастер по обработке алмазов</t>
  </si>
  <si>
    <t>29.01.28 Огранщик алмазов в бриллианты</t>
  </si>
  <si>
    <t>29.01.29 Мастер столярного и мебельного производства</t>
  </si>
  <si>
    <t>29.01.31 Мастер скорняжных работ</t>
  </si>
  <si>
    <t>29.01.32 Мастер обувного производства</t>
  </si>
  <si>
    <t>29.01.33 Мастер по изготовлению швейных изделий</t>
  </si>
  <si>
    <t>29.01.34 Оператор оборудования швейного производства (по видам)</t>
  </si>
  <si>
    <t>29.01.35 Оператор оборудования производства текстильных изделий (по видам)</t>
  </si>
  <si>
    <t>29.01.36 Мастер полиграфического производства</t>
  </si>
  <si>
    <t>29.02.01 Конструирование, моделирование и технология изделий из кожи</t>
  </si>
  <si>
    <t>29.02.02 Технология кожи и меха</t>
  </si>
  <si>
    <t>29.02.03 Конструирование, моделирование и технология изделий из меха</t>
  </si>
  <si>
    <t>29.02.05 Технология текстильных изделий (по видам)</t>
  </si>
  <si>
    <t>29.02.06 Полиграфическое производство</t>
  </si>
  <si>
    <t>29.02.07 Производство изделий из бумаги и картона</t>
  </si>
  <si>
    <t>29.02.08 Технология обработки алмазов</t>
  </si>
  <si>
    <t>29.02.09 Печатное дело</t>
  </si>
  <si>
    <t>29.02.10 Конструирование, моделирование и технология изготовления изделий легкой промышленности (по видам)</t>
  </si>
  <si>
    <t>29.02.11 Полиграфическое производство</t>
  </si>
  <si>
    <t>31.01.01 Медицинский администратор</t>
  </si>
  <si>
    <t>31.02.02 Акушерское дело</t>
  </si>
  <si>
    <t>31.02.03 Лабораторная диагностика</t>
  </si>
  <si>
    <t>31.02.04 Медицинская оптика</t>
  </si>
  <si>
    <t>31.02.07 Стоматологическое дело</t>
  </si>
  <si>
    <t>32.02.01 Медико-профилактическое дело</t>
  </si>
  <si>
    <t>34.01.01 Младшая медицинская сестра по уходу за больными</t>
  </si>
  <si>
    <t>34.02.02 Медицинский массаж (для обучения лиц с ограниченными возможностями здоровья по зрению)</t>
  </si>
  <si>
    <t>35.01.01 Мастер по лесному хозяйству</t>
  </si>
  <si>
    <t>35.01.02 Станочник деревообрабатывающих станков</t>
  </si>
  <si>
    <t>35.01.03 Станочник-обработчик</t>
  </si>
  <si>
    <t>35.01.04 Оператор линии и установок в деревообработке</t>
  </si>
  <si>
    <t>35.01.05 Контролер качества материалов и продукции деревообрабатывающего производства</t>
  </si>
  <si>
    <t>35.01.05 Контролер полуфабрикатов и изделий из древесины</t>
  </si>
  <si>
    <t>35.01.06 Машинист машин по производству бумаги и картона</t>
  </si>
  <si>
    <t>35.01.06 Оператор машин по производству бумаги и картона</t>
  </si>
  <si>
    <t>35.01.10 Овощевод защищенного грунта</t>
  </si>
  <si>
    <t>35.01.12 Заготовитель продуктов и сырья</t>
  </si>
  <si>
    <t>35.01.16 Мастер по водным биоресурсам и аквакультуре</t>
  </si>
  <si>
    <t>35.01.16 Рыбовод</t>
  </si>
  <si>
    <t>35.01.17 Обработчик рыбы и морепродуктов</t>
  </si>
  <si>
    <t>35.01.19 Мастер садово-паркового и ландшафтного строительства</t>
  </si>
  <si>
    <t>35.01.20 Пчеловод</t>
  </si>
  <si>
    <t>35.01.21 Оленевод-механизатор</t>
  </si>
  <si>
    <t>35.01.23 Хозяйка(ин) усадьбы</t>
  </si>
  <si>
    <t>35.01.24 Управляющий сельской усадьбой</t>
  </si>
  <si>
    <t>35.01.25 Оператор-станочник деревообрабатывающего оборудования</t>
  </si>
  <si>
    <t>35.01.26 Мастер растениеводства</t>
  </si>
  <si>
    <t>35.01.28 Мастер столярного и мебельного производства</t>
  </si>
  <si>
    <t>35.01.29 Слесарь по ремонту лесозаготовительного оборудования</t>
  </si>
  <si>
    <t>35.01.30 Машинист лесозаготовительных и трелевочных машин</t>
  </si>
  <si>
    <t>35.01.31 Матрос промысловой команды</t>
  </si>
  <si>
    <t>35.01.32 Мастер по техническому обеспечению рыболовства</t>
  </si>
  <si>
    <t>35.01.33 Мастер по техническому обеспечению рыбоводства</t>
  </si>
  <si>
    <t>35.01.34 Аппаратчик-оператор производства продукции из водных биоресурсов на судах рыбопромыслового флота и береговых предприятиях</t>
  </si>
  <si>
    <t>35.01.35 Фермер</t>
  </si>
  <si>
    <t>35.02.02 Технология лесозаготовок</t>
  </si>
  <si>
    <t>35.02.03 Технология деревообработки</t>
  </si>
  <si>
    <t>35.02.04 Технология комплексной переработки древесины</t>
  </si>
  <si>
    <t>35.02.09 Водные биоресурсы и аквакультура</t>
  </si>
  <si>
    <t>35.02.09 Ихтиология и рыбоводство</t>
  </si>
  <si>
    <t>35.02.10 Обработка водных биоресурсов</t>
  </si>
  <si>
    <t>35.02.11 Промышленное рыболовство</t>
  </si>
  <si>
    <t>35.02.13 Пчеловодство</t>
  </si>
  <si>
    <t>35.02.14 Охотоведение и звероводство</t>
  </si>
  <si>
    <t>35.02.16 Эксплуатация и ремонт сельскохозяйственной техники и оборудования</t>
  </si>
  <si>
    <t>35.02.17 Агромелиорация</t>
  </si>
  <si>
    <t>35.02.18 Технология переработки древесины</t>
  </si>
  <si>
    <t>35.02.19 Техническое обеспечение рыбоводства</t>
  </si>
  <si>
    <t>35.02.20 Технология производства, первичной переработки и хранения сельскохозяйственной продукции</t>
  </si>
  <si>
    <t>36.01.01 Младший ветеринарный фельдшер</t>
  </si>
  <si>
    <t>36.01.02 Мастер животноводства</t>
  </si>
  <si>
    <t>36.01.03 Тренер-наездник лошадей</t>
  </si>
  <si>
    <t>36.01.04 Пчеловод</t>
  </si>
  <si>
    <t>36.01.05 Лаборант в области ветеринарии</t>
  </si>
  <si>
    <t>36.01.06 Мастер оленеводства</t>
  </si>
  <si>
    <t>36.02.02 Зоотехния</t>
  </si>
  <si>
    <t>36.02.03 Зоотехния</t>
  </si>
  <si>
    <t>36.02.04 Охотоведение и звероводство</t>
  </si>
  <si>
    <t>36.02.05 Кинология</t>
  </si>
  <si>
    <t>38.01.01 Оператор диспетчерской (производственно-диспетчерской) службы</t>
  </si>
  <si>
    <t>38.01.02 Продавец</t>
  </si>
  <si>
    <t>38.01.03 Контролер банка</t>
  </si>
  <si>
    <t>38.02.08 Торговое дело</t>
  </si>
  <si>
    <t>38.02.09 Конгрессно-выставочная деятельность</t>
  </si>
  <si>
    <t>39.01.01 Социальный работник</t>
  </si>
  <si>
    <t>39.02.02 Организация сурдокоммуникации</t>
  </si>
  <si>
    <t>39.02.02 Сурдокоммуникация</t>
  </si>
  <si>
    <t>39.02.03 Обеспечение деятельности службы занятости населения</t>
  </si>
  <si>
    <t>42.01.01 Агент рекламный</t>
  </si>
  <si>
    <t>42.02.02 Издательское дело</t>
  </si>
  <si>
    <t>43.01.01 Официант, бармен</t>
  </si>
  <si>
    <t>43.01.03 Бортпроводник судовой</t>
  </si>
  <si>
    <t>43.01.04 Повар судовой</t>
  </si>
  <si>
    <t>43.01.05 Оператор по обработке перевозочных документов на железнодорожном транспорте</t>
  </si>
  <si>
    <t>43.01.06 Проводник на железнодорожном транспорте</t>
  </si>
  <si>
    <t>43.01.07 Слесарь по эксплуатации и ремонту газового оборудования</t>
  </si>
  <si>
    <t>43.01.11 Мастер флористического сервиса</t>
  </si>
  <si>
    <t>43.02.02 Парикмахерское искусство</t>
  </si>
  <si>
    <t>43.02.04 Прикладная эстетика</t>
  </si>
  <si>
    <t>43.02.05 Флористика</t>
  </si>
  <si>
    <t>43.02.06 Сервис на транспорте (по видам транспорта)</t>
  </si>
  <si>
    <t>43.02.07 Сервис по химической обработке изделий</t>
  </si>
  <si>
    <t>43.02.11 Гостиничный сервис</t>
  </si>
  <si>
    <t>43.02.16 Туризм и гостеприимство</t>
  </si>
  <si>
    <t>43.02.17 Технологии индустрии красоты</t>
  </si>
  <si>
    <t>44.02.06 Профессиональное обучение (по отраслям)</t>
  </si>
  <si>
    <t>44.02.07 Преподавание в основном общем образовании (по профилям)</t>
  </si>
  <si>
    <t>46.01.01 Секретарь</t>
  </si>
  <si>
    <t>46.01.02 Архивариус</t>
  </si>
  <si>
    <t>46.01.03 Делопроизводитель</t>
  </si>
  <si>
    <t>46.02.02 Обеспечение технологического сопровождения цифровой трансформации документированных сфер деятельности</t>
  </si>
  <si>
    <t>49.02.02 Адаптивная физическая культура</t>
  </si>
  <si>
    <t>49.02.03 Спорт</t>
  </si>
  <si>
    <t>50.02.01 Мировая художественная культура</t>
  </si>
  <si>
    <t>51.02.03 Библиотековедение</t>
  </si>
  <si>
    <t>52.02.01 Искусство балета</t>
  </si>
  <si>
    <t>52.02.02 Искусство танца (по видам)</t>
  </si>
  <si>
    <t>52.02.03 Цирковое искусство</t>
  </si>
  <si>
    <t>52.02.04 Актерское искусство</t>
  </si>
  <si>
    <t>52.02.05 Искусство эстрады</t>
  </si>
  <si>
    <t>53.01.01 Мастер по ремонту и обслуживанию музыкальных инструментов (по видам)</t>
  </si>
  <si>
    <t>53.02.06 Хоровое дирижирование с присвоением квалификаций хормейстер, преподаватель</t>
  </si>
  <si>
    <t>53.02.08 Музыкальное звукооператорское мастерство</t>
  </si>
  <si>
    <t>53.02.09 Театрально-декорационное искусство (по видам)</t>
  </si>
  <si>
    <t>54.01.01 Исполнитель художественно-оформительских работ</t>
  </si>
  <si>
    <t>54.01.02 Ювелир</t>
  </si>
  <si>
    <t>54.01.03 Фотограф</t>
  </si>
  <si>
    <t>54.01.04 Мастер народных художественных промыслов</t>
  </si>
  <si>
    <t>54.01.05 Изготовитель художественных изделий из тканей с художественной росписью</t>
  </si>
  <si>
    <t>54.01.06 Изготовитель художественных изделий из металла</t>
  </si>
  <si>
    <t>54.01.07 Изготовитель художественных изделий из керамики</t>
  </si>
  <si>
    <t>54.01.10 Художник росписи по дереву</t>
  </si>
  <si>
    <t>54.01.11 Художник росписи по ткани</t>
  </si>
  <si>
    <t>54.01.12 Художник миниатюрной живописи</t>
  </si>
  <si>
    <t>54.01.13 Изготовитель художественных изделий из дерева</t>
  </si>
  <si>
    <t>54.01.14 Резчик</t>
  </si>
  <si>
    <t>54.01.16 Лепщик-модельщик архитектурных деталей</t>
  </si>
  <si>
    <t>54.01.17 Реставратор строительный</t>
  </si>
  <si>
    <t>54.01.19 Реставратор памятников каменного и деревянного зодчества</t>
  </si>
  <si>
    <t>54.01.20 Графический дизайнер</t>
  </si>
  <si>
    <t>54.01.21 Изготовитель художественных изделий из твердых материалов (по видам, за исключением металла)</t>
  </si>
  <si>
    <t>54.01.22 Реставратор</t>
  </si>
  <si>
    <t>54.02.03 Художественное оформление изделий текстильной и легкой промышленности</t>
  </si>
  <si>
    <t>54.02.04 Реставрация</t>
  </si>
  <si>
    <t>54.02.05 Живопись с присвоением квалификаций художник-живописец, преподаватель</t>
  </si>
  <si>
    <t>54.02.06 Изобразительное искусство и черчение</t>
  </si>
  <si>
    <t>54.02.07 Скульптура</t>
  </si>
  <si>
    <t>54.02.08 Техника и искусство фотографии</t>
  </si>
  <si>
    <t>55.02.01 Театральная и аудиовизуальная техника (по видам)</t>
  </si>
  <si>
    <t>55.02.02 Анимация (по видам)</t>
  </si>
  <si>
    <t>55.02.02 Анимация и анимационное кино (по видам)</t>
  </si>
  <si>
    <t>55.02.03 Кино- и телепроизводство (по видам)</t>
  </si>
  <si>
    <t>172</t>
  </si>
  <si>
    <t>Экономика и право</t>
  </si>
  <si>
    <t>Здравоохранение</t>
  </si>
  <si>
    <t>Искусство и культура</t>
  </si>
  <si>
    <t>Образование и физическая культура</t>
  </si>
  <si>
    <t>Реклама, делопроизводство, социальная работа</t>
  </si>
  <si>
    <t>Сельское хозяйство</t>
  </si>
  <si>
    <t>Сфера услуг</t>
  </si>
  <si>
    <t>Технические науки</t>
  </si>
  <si>
    <t>38;40</t>
  </si>
  <si>
    <t>35;36</t>
  </si>
  <si>
    <t>42;46;39</t>
  </si>
  <si>
    <t>44;49</t>
  </si>
  <si>
    <t>50;51;52;53;54;55</t>
  </si>
  <si>
    <t>31;32;33;34</t>
  </si>
  <si>
    <t>Уникальный номер выпускника (определяется ПОО самостоятельно, не может содержать ФИО)</t>
  </si>
  <si>
    <t>Код ПОО</t>
  </si>
  <si>
    <t>ВО-10</t>
  </si>
  <si>
    <t>ВО-11</t>
  </si>
  <si>
    <t>ВО-12</t>
  </si>
  <si>
    <t>ВО-13</t>
  </si>
  <si>
    <t>ВО-14</t>
  </si>
  <si>
    <t>ВО-15</t>
  </si>
  <si>
    <t>ВО-16</t>
  </si>
  <si>
    <t>ВО-17</t>
  </si>
  <si>
    <t>ВО-18</t>
  </si>
  <si>
    <t>ВО-19</t>
  </si>
  <si>
    <t>ВО-20</t>
  </si>
  <si>
    <t>ВО-21</t>
  </si>
  <si>
    <t>ВО-22</t>
  </si>
  <si>
    <t>ВО-23</t>
  </si>
  <si>
    <t>ВО-24</t>
  </si>
  <si>
    <t>ВО-25</t>
  </si>
  <si>
    <t>ВО-26</t>
  </si>
  <si>
    <t>ВО-27</t>
  </si>
  <si>
    <t>ВО-28</t>
  </si>
  <si>
    <t>ВО-29</t>
  </si>
  <si>
    <t>ВО-30</t>
  </si>
  <si>
    <t>ВО-31</t>
  </si>
  <si>
    <t>ВО-32</t>
  </si>
  <si>
    <t>ВО-33</t>
  </si>
  <si>
    <t>ВО-34</t>
  </si>
  <si>
    <t>ВО-35</t>
  </si>
  <si>
    <t>ВО-36</t>
  </si>
  <si>
    <t>ВО-37</t>
  </si>
  <si>
    <t>ВО-38</t>
  </si>
  <si>
    <t>ВО-39</t>
  </si>
  <si>
    <t>ВО-40</t>
  </si>
  <si>
    <t>ВО-41</t>
  </si>
  <si>
    <t>ВО-42</t>
  </si>
  <si>
    <t>ВО-43</t>
  </si>
  <si>
    <t>ВО-44</t>
  </si>
  <si>
    <t>ВО-45</t>
  </si>
  <si>
    <t>ВО-46</t>
  </si>
  <si>
    <t>ВО-47</t>
  </si>
  <si>
    <t>ВО-48</t>
  </si>
  <si>
    <t>ВО-49</t>
  </si>
  <si>
    <t>ВО-50</t>
  </si>
  <si>
    <t>ВО-51</t>
  </si>
  <si>
    <t>ВО-52</t>
  </si>
  <si>
    <t>ВО-53</t>
  </si>
  <si>
    <t>ВО-54</t>
  </si>
  <si>
    <t>ВО-55</t>
  </si>
  <si>
    <t>ВО-56</t>
  </si>
  <si>
    <t>ВО-57</t>
  </si>
  <si>
    <t>ВО-58</t>
  </si>
  <si>
    <t>ВО-59</t>
  </si>
  <si>
    <t>ВО-60</t>
  </si>
  <si>
    <t>ВО-61</t>
  </si>
  <si>
    <t>ВО-62</t>
  </si>
  <si>
    <t>ВО-63</t>
  </si>
  <si>
    <t>ВО-64</t>
  </si>
  <si>
    <t>ВО-65</t>
  </si>
  <si>
    <t>ВО-66</t>
  </si>
  <si>
    <t>ВО-67</t>
  </si>
  <si>
    <t>ВО-68</t>
  </si>
  <si>
    <t>ВО-69</t>
  </si>
  <si>
    <t>ВО-70</t>
  </si>
  <si>
    <t>ВО-71</t>
  </si>
  <si>
    <t>ВО-72</t>
  </si>
  <si>
    <t>ВО-01</t>
  </si>
  <si>
    <t>ВО-02</t>
  </si>
  <si>
    <t>ВО-03</t>
  </si>
  <si>
    <t>ВО-04</t>
  </si>
  <si>
    <t>ВО-05</t>
  </si>
  <si>
    <t>ВО-06</t>
  </si>
  <si>
    <t>ВО-07</t>
  </si>
  <si>
    <t>ВО-08</t>
  </si>
  <si>
    <t>ВО-09</t>
  </si>
  <si>
    <t>КОД</t>
  </si>
  <si>
    <t>КОД ПОО + КОД(заполняется автоматически)</t>
  </si>
  <si>
    <r>
      <rPr>
        <b/>
        <sz val="11"/>
        <rFont val="Times New Roman"/>
        <family val="1"/>
        <charset val="204"/>
      </rPr>
      <t>Суммарный выпуск 2025 г. (человек)
вне зависимости от финансовой основы обучения, формы обучения, ведомственной принадлежности организации</t>
    </r>
    <r>
      <rPr>
        <b/>
        <sz val="11"/>
        <color rgb="FFFF0000"/>
        <rFont val="Times New Roman"/>
        <family val="1"/>
        <charset val="204"/>
      </rPr>
      <t xml:space="preserve"> СВЕРЯЕМ С СПО-1</t>
    </r>
  </si>
  <si>
    <t>Занятость выпускников 2025 года</t>
  </si>
  <si>
    <t>7;8;9;10;11;13;15;18;19;20;21;22;23;25;26;27;29</t>
  </si>
  <si>
    <t>Названия строк</t>
  </si>
  <si>
    <t>Сумма по полю 2</t>
  </si>
  <si>
    <t>Общий итог</t>
  </si>
  <si>
    <t>Сумма по полю 3</t>
  </si>
  <si>
    <t>Сумма по полю 4</t>
  </si>
  <si>
    <t>Сумма по полю 6</t>
  </si>
  <si>
    <t>Сумма по полю 5</t>
  </si>
  <si>
    <t>Сумма по полю 7</t>
  </si>
  <si>
    <t>Сумма по полю 8</t>
  </si>
  <si>
    <t>Сумма по полю 9</t>
  </si>
  <si>
    <t>Сумма по полю 10</t>
  </si>
  <si>
    <t>Сумма по полю 11</t>
  </si>
  <si>
    <t>Сумма по полю 12</t>
  </si>
  <si>
    <t>Сумма по полю 13</t>
  </si>
  <si>
    <t>Сумма по полю 14</t>
  </si>
  <si>
    <t>Сумма по полю 15</t>
  </si>
  <si>
    <t>Сумма по полю 16</t>
  </si>
  <si>
    <t>Сумма по полю 17</t>
  </si>
  <si>
    <t>Отраслевая принадлежнасть выпускаемой специальности</t>
  </si>
  <si>
    <t>Сумарный выпуск 2024</t>
  </si>
  <si>
    <t>Будут трудоустроены (прогноз на 3 месяца)</t>
  </si>
  <si>
    <t>Трудоустроенны</t>
  </si>
  <si>
    <t>Продолжат обучение и не трудоустроились</t>
  </si>
  <si>
    <t>Находятся в отпуске по уходу за ребенком</t>
  </si>
  <si>
    <t>Зарегистрированы в качестве индивидуального предпринимателя</t>
  </si>
  <si>
    <t>Оформили самозанятость</t>
  </si>
  <si>
    <t>Статус отчета</t>
  </si>
  <si>
    <t>+</t>
  </si>
  <si>
    <t>гр. 172</t>
  </si>
  <si>
    <r>
      <t xml:space="preserve">Трудоустроены </t>
    </r>
    <r>
      <rPr>
        <b/>
        <sz val="11"/>
        <color indexed="2"/>
        <rFont val="Times New Roman"/>
        <family val="1"/>
        <charset val="204"/>
      </rPr>
      <t>(на 10.02.26)</t>
    </r>
  </si>
  <si>
    <r>
      <rPr>
        <b/>
        <sz val="11"/>
        <color rgb="FFFF0000"/>
        <rFont val="Times New Roman"/>
        <family val="1"/>
        <charset val="204"/>
      </rPr>
      <t>из них (из 3)</t>
    </r>
    <r>
      <rPr>
        <b/>
        <sz val="11"/>
        <color theme="1"/>
        <rFont val="Times New Roman"/>
        <family val="1"/>
        <charset val="204"/>
      </rPr>
      <t>: трудоустроены по полученной профессии, специальности</t>
    </r>
  </si>
  <si>
    <r>
      <rPr>
        <b/>
        <sz val="11"/>
        <color rgb="FFFF0000"/>
        <rFont val="Times New Roman"/>
        <family val="1"/>
        <charset val="204"/>
      </rPr>
      <t>из них (из 3)</t>
    </r>
    <r>
      <rPr>
        <b/>
        <sz val="11"/>
        <color theme="1"/>
        <rFont val="Times New Roman"/>
        <family val="1"/>
        <charset val="204"/>
      </rPr>
      <t>: продолжают обучение</t>
    </r>
  </si>
  <si>
    <r>
      <t>Из них (</t>
    </r>
    <r>
      <rPr>
        <b/>
        <sz val="11"/>
        <color rgb="FFFF0000"/>
        <rFont val="Times New Roman"/>
        <family val="1"/>
        <charset val="204"/>
      </rPr>
      <t>из графы 2</t>
    </r>
    <r>
      <rPr>
        <b/>
        <sz val="11"/>
        <color theme="1"/>
        <rFont val="Times New Roman"/>
        <family val="1"/>
        <charset val="204"/>
      </rPr>
      <t xml:space="preserve">): лица с ОВЗ и инвалиды, дети-инвалиды </t>
    </r>
    <r>
      <rPr>
        <b/>
        <sz val="11"/>
        <color rgb="FFFF0000"/>
        <rFont val="Times New Roman"/>
        <family val="1"/>
        <charset val="204"/>
      </rPr>
      <t>(незабываем расписывать на листе 2)</t>
    </r>
  </si>
  <si>
    <r>
      <t>Из них (</t>
    </r>
    <r>
      <rPr>
        <b/>
        <sz val="11"/>
        <color rgb="FFFF0000"/>
        <rFont val="Times New Roman"/>
        <family val="1"/>
        <charset val="204"/>
      </rPr>
      <t>из графы 2</t>
    </r>
    <r>
      <rPr>
        <b/>
        <sz val="11"/>
        <color theme="1"/>
        <rFont val="Times New Roman"/>
        <family val="1"/>
        <charset val="204"/>
      </rPr>
      <t xml:space="preserve">): имеют заключенный договор о целевом обучении </t>
    </r>
    <r>
      <rPr>
        <b/>
        <sz val="11"/>
        <color rgb="FFFF0000"/>
        <rFont val="Times New Roman"/>
        <family val="1"/>
        <charset val="204"/>
      </rPr>
      <t xml:space="preserve"> (незабываем расписывать на листе 3)</t>
    </r>
  </si>
  <si>
    <t>Отчет НЕ представлен ПОО</t>
  </si>
  <si>
    <t>Отчет представлен ПОО</t>
  </si>
  <si>
    <r>
      <t xml:space="preserve">Наименование ПОО </t>
    </r>
    <r>
      <rPr>
        <b/>
        <sz val="11"/>
        <color rgb="FFFF0000"/>
        <rFont val="Times New Roman"/>
        <family val="1"/>
        <charset val="204"/>
      </rPr>
      <t>(Выбираем из списка)</t>
    </r>
  </si>
  <si>
    <r>
      <t xml:space="preserve">Код и наименование профессии, специальности </t>
    </r>
    <r>
      <rPr>
        <b/>
        <sz val="11"/>
        <color rgb="FFFF0000"/>
        <rFont val="Times New Roman"/>
        <family val="1"/>
        <charset val="204"/>
      </rPr>
      <t>(Выбираем из списка)</t>
    </r>
  </si>
  <si>
    <r>
      <t xml:space="preserve">Отрасль </t>
    </r>
    <r>
      <rPr>
        <b/>
        <sz val="11"/>
        <color rgb="FFFF0000"/>
        <rFont val="Times New Roman"/>
        <family val="1"/>
        <charset val="204"/>
      </rPr>
      <t>(Выбираем из списка)</t>
    </r>
  </si>
  <si>
    <r>
      <t>Принимаемые меры по содействию трудоустройству выпускников</t>
    </r>
    <r>
      <rPr>
        <b/>
        <sz val="11"/>
        <color rgb="FFFF0000"/>
        <rFont val="Times New Roman"/>
        <family val="1"/>
        <charset val="204"/>
      </rPr>
      <t xml:space="preserve"> (Выбираем из списка)</t>
    </r>
  </si>
  <si>
    <r>
      <t>КОД ПОО + КОД</t>
    </r>
    <r>
      <rPr>
        <b/>
        <sz val="11"/>
        <color rgb="FFFF0000"/>
        <rFont val="Times New Roman"/>
        <family val="1"/>
        <charset val="204"/>
      </rPr>
      <t xml:space="preserve"> (заполняется автоматически при внесении данных в гр. ПОО и гр. 2)</t>
    </r>
  </si>
  <si>
    <t>МТН-2</t>
  </si>
  <si>
    <t>МТН-3</t>
  </si>
  <si>
    <t>МТН-4</t>
  </si>
  <si>
    <t>ООО "ЛЛК-Интернешнл"</t>
  </si>
  <si>
    <t>МТН-5</t>
  </si>
  <si>
    <t>МТН-6</t>
  </si>
  <si>
    <t>МТН-7</t>
  </si>
  <si>
    <t>МТН-8</t>
  </si>
  <si>
    <t>МТН-9</t>
  </si>
  <si>
    <t>МТН-10</t>
  </si>
  <si>
    <t>МТН-11</t>
  </si>
  <si>
    <t>МТН-12</t>
  </si>
  <si>
    <t>МТН-13</t>
  </si>
  <si>
    <t>МТН-14</t>
  </si>
  <si>
    <t>ВТ-20</t>
  </si>
  <si>
    <t>ВТ-25</t>
  </si>
  <si>
    <t>ТМ-5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</si>
</sst>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b/>
      <sz val="11"/>
      <color indexed="2"/>
      <name val="Times New Roman"/>
      <family val="1"/>
      <charset val="204"/>
    </font>
    <font>
      <sz val="11"/>
      <color theme="1"/>
      <name val="Calibri"/>
      <family val="2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</font>
    <font>
      <sz val="1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</font>
    <font>
      <b/>
      <sz val="14"/>
      <color theme="1"/>
      <name val="Arial"/>
      <family val="2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</fonts>
  <fills count="18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E2EFD8"/>
        <bgColor indexed="64"/>
      </patternFill>
    </fill>
    <fill>
      <patternFill patternType="solid">
        <fgColor theme="3" tint="0.79998168889431442"/>
        <bgColor theme="7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rgb="FFDDEBF7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6F8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EFEFE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57">
    <xf numFmtId="0" fontId="0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9">
    <xf numFmtId="0" fontId="0" fillId="0" borderId="0" xfId="0"/>
    <xf numFmtId="0" fontId="14" fillId="0" borderId="0" xfId="0" applyFont="1"/>
    <xf numFmtId="0" fontId="15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wrapText="1"/>
    </xf>
    <xf numFmtId="0" fontId="0" fillId="0" borderId="3" xfId="0" applyBorder="1"/>
    <xf numFmtId="0" fontId="14" fillId="0" borderId="3" xfId="0" applyFont="1" applyBorder="1"/>
    <xf numFmtId="0" fontId="11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0" fontId="9" fillId="6" borderId="5" xfId="1" applyFont="1" applyFill="1" applyBorder="1" applyAlignment="1">
      <alignment vertical="center"/>
    </xf>
    <xf numFmtId="0" fontId="9" fillId="7" borderId="5" xfId="1" applyFont="1" applyFill="1" applyBorder="1" applyAlignment="1">
      <alignment vertical="center"/>
    </xf>
    <xf numFmtId="0" fontId="9" fillId="0" borderId="5" xfId="1" applyFont="1" applyBorder="1" applyAlignment="1">
      <alignment vertical="center"/>
    </xf>
    <xf numFmtId="0" fontId="9" fillId="8" borderId="5" xfId="1" applyFont="1" applyFill="1" applyBorder="1" applyAlignment="1">
      <alignment vertical="center"/>
    </xf>
    <xf numFmtId="0" fontId="9" fillId="3" borderId="5" xfId="1" applyFont="1" applyFill="1" applyBorder="1" applyAlignment="1">
      <alignment vertical="center"/>
    </xf>
    <xf numFmtId="0" fontId="0" fillId="0" borderId="0" xfId="0" applyAlignment="1">
      <alignment wrapText="1"/>
    </xf>
    <xf numFmtId="0" fontId="25" fillId="0" borderId="0" xfId="0" applyFont="1" applyAlignment="1">
      <alignment horizontal="right"/>
    </xf>
    <xf numFmtId="0" fontId="26" fillId="10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1" fillId="13" borderId="3" xfId="0" applyFont="1" applyFill="1" applyBorder="1" applyAlignment="1">
      <alignment horizontal="center" vertical="center" wrapText="1"/>
    </xf>
    <xf numFmtId="1" fontId="12" fillId="4" borderId="10" xfId="32" applyNumberFormat="1" applyFont="1" applyFill="1" applyBorder="1" applyAlignment="1" applyProtection="1">
      <alignment horizontal="center" vertical="center"/>
    </xf>
    <xf numFmtId="22" fontId="11" fillId="11" borderId="3" xfId="32" applyNumberFormat="1" applyFont="1" applyFill="1" applyBorder="1" applyAlignment="1" applyProtection="1">
      <alignment horizontal="center" vertical="center" wrapText="1"/>
    </xf>
    <xf numFmtId="1" fontId="11" fillId="4" borderId="3" xfId="32" applyNumberFormat="1" applyFont="1" applyFill="1" applyBorder="1" applyAlignment="1" applyProtection="1">
      <alignment horizontal="center" vertical="center" wrapText="1"/>
    </xf>
    <xf numFmtId="0" fontId="22" fillId="9" borderId="3" xfId="22" applyFont="1" applyFill="1" applyBorder="1" applyProtection="1"/>
    <xf numFmtId="0" fontId="9" fillId="0" borderId="3" xfId="32" applyFont="1" applyFill="1" applyBorder="1" applyAlignment="1" applyProtection="1"/>
    <xf numFmtId="0" fontId="9" fillId="0" borderId="0" xfId="32" applyFont="1" applyProtection="1"/>
    <xf numFmtId="0" fontId="9" fillId="0" borderId="0" xfId="22" applyFont="1" applyProtection="1"/>
    <xf numFmtId="22" fontId="11" fillId="3" borderId="9" xfId="32" applyNumberFormat="1" applyFont="1" applyFill="1" applyBorder="1" applyAlignment="1" applyProtection="1">
      <alignment horizontal="center" vertical="center" wrapText="1"/>
    </xf>
    <xf numFmtId="0" fontId="32" fillId="0" borderId="3" xfId="0" applyFont="1" applyBorder="1" applyProtection="1">
      <protection locked="0"/>
    </xf>
    <xf numFmtId="0" fontId="33" fillId="0" borderId="3" xfId="0" applyFont="1" applyBorder="1" applyAlignment="1" applyProtection="1">
      <alignment horizontal="center" vertical="center" wrapText="1"/>
    </xf>
    <xf numFmtId="0" fontId="33" fillId="0" borderId="3" xfId="0" applyFont="1" applyBorder="1" applyAlignment="1" applyProtection="1">
      <alignment horizontal="center" vertical="center"/>
    </xf>
    <xf numFmtId="0" fontId="14" fillId="0" borderId="3" xfId="0" applyFont="1" applyBorder="1" applyAlignment="1" applyProtection="1">
      <alignment wrapText="1"/>
    </xf>
    <xf numFmtId="0" fontId="0" fillId="0" borderId="0" xfId="0" applyAlignment="1" applyProtection="1">
      <alignment wrapText="1"/>
    </xf>
    <xf numFmtId="0" fontId="9" fillId="0" borderId="6" xfId="1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36" fillId="0" borderId="0" xfId="0" applyFont="1" applyBorder="1" applyAlignment="1" applyProtection="1">
      <alignment vertical="center"/>
    </xf>
    <xf numFmtId="0" fontId="36" fillId="0" borderId="0" xfId="0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9" fillId="0" borderId="0" xfId="0" applyFont="1" applyAlignment="1"/>
    <xf numFmtId="0" fontId="9" fillId="0" borderId="5" xfId="0" applyFont="1" applyBorder="1" applyAlignment="1"/>
    <xf numFmtId="0" fontId="9" fillId="0" borderId="7" xfId="0" applyFont="1" applyBorder="1" applyAlignment="1"/>
    <xf numFmtId="0" fontId="9" fillId="0" borderId="13" xfId="0" applyFont="1" applyBorder="1" applyAlignment="1"/>
    <xf numFmtId="0" fontId="22" fillId="16" borderId="3" xfId="0" applyFont="1" applyFill="1" applyBorder="1" applyAlignment="1" applyProtection="1">
      <alignment horizontal="left" vertical="center"/>
    </xf>
    <xf numFmtId="0" fontId="22" fillId="16" borderId="3" xfId="0" applyFont="1" applyFill="1" applyBorder="1" applyAlignment="1" applyProtection="1">
      <alignment vertical="center"/>
    </xf>
    <xf numFmtId="0" fontId="22" fillId="16" borderId="3" xfId="0" applyFont="1" applyFill="1" applyBorder="1" applyAlignment="1" applyProtection="1">
      <alignment horizontal="right" vertical="center"/>
    </xf>
    <xf numFmtId="0" fontId="9" fillId="0" borderId="0" xfId="0" applyFont="1" applyProtection="1"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 wrapText="1"/>
      <protection locked="0"/>
    </xf>
    <xf numFmtId="49" fontId="11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17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9" fillId="14" borderId="3" xfId="0" applyFont="1" applyFill="1" applyBorder="1" applyProtection="1">
      <protection locked="0"/>
    </xf>
    <xf numFmtId="0" fontId="16" fillId="14" borderId="3" xfId="0" applyFont="1" applyFill="1" applyBorder="1" applyProtection="1">
      <protection locked="0"/>
    </xf>
    <xf numFmtId="0" fontId="16" fillId="15" borderId="3" xfId="0" applyFont="1" applyFill="1" applyBorder="1" applyProtection="1">
      <protection locked="0"/>
    </xf>
    <xf numFmtId="0" fontId="9" fillId="15" borderId="3" xfId="0" applyFont="1" applyFill="1" applyBorder="1" applyProtection="1">
      <protection locked="0"/>
    </xf>
    <xf numFmtId="0" fontId="9" fillId="0" borderId="3" xfId="0" applyFont="1" applyBorder="1" applyProtection="1">
      <protection locked="0"/>
    </xf>
    <xf numFmtId="0" fontId="22" fillId="0" borderId="0" xfId="0" applyFont="1" applyProtection="1">
      <protection locked="0"/>
    </xf>
    <xf numFmtId="0" fontId="9" fillId="9" borderId="0" xfId="0" applyFont="1" applyFill="1" applyProtection="1">
      <protection locked="0"/>
    </xf>
    <xf numFmtId="0" fontId="11" fillId="12" borderId="3" xfId="2" applyFont="1" applyFill="1" applyBorder="1" applyAlignment="1" applyProtection="1">
      <alignment horizontal="center" vertical="center" wrapText="1"/>
      <protection locked="0"/>
    </xf>
    <xf numFmtId="0" fontId="11" fillId="12" borderId="3" xfId="22" applyFont="1" applyFill="1" applyBorder="1" applyAlignment="1" applyProtection="1">
      <alignment horizontal="center" vertical="center" wrapText="1"/>
      <protection locked="0"/>
    </xf>
    <xf numFmtId="49" fontId="11" fillId="12" borderId="3" xfId="22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22" applyFont="1" applyAlignment="1" applyProtection="1">
      <alignment vertical="top"/>
      <protection locked="0"/>
    </xf>
    <xf numFmtId="49" fontId="11" fillId="5" borderId="3" xfId="22" applyNumberFormat="1" applyFont="1" applyFill="1" applyBorder="1" applyAlignment="1" applyProtection="1">
      <alignment horizontal="center" vertical="top"/>
      <protection locked="0"/>
    </xf>
    <xf numFmtId="0" fontId="12" fillId="0" borderId="0" xfId="22" applyFont="1" applyAlignment="1" applyProtection="1">
      <alignment horizontal="center" vertical="center"/>
      <protection locked="0"/>
    </xf>
    <xf numFmtId="0" fontId="22" fillId="14" borderId="3" xfId="195" applyFont="1" applyFill="1" applyBorder="1" applyAlignment="1" applyProtection="1">
      <alignment horizontal="left" vertical="top"/>
      <protection locked="0"/>
    </xf>
    <xf numFmtId="49" fontId="22" fillId="14" borderId="3" xfId="195" applyNumberFormat="1" applyFont="1" applyFill="1" applyBorder="1" applyAlignment="1" applyProtection="1">
      <alignment horizontal="left" vertical="top"/>
      <protection locked="0"/>
    </xf>
    <xf numFmtId="49" fontId="22" fillId="14" borderId="3" xfId="195" applyNumberFormat="1" applyFont="1" applyFill="1" applyBorder="1" applyAlignment="1" applyProtection="1">
      <alignment horizontal="left" vertical="center"/>
      <protection locked="0"/>
    </xf>
    <xf numFmtId="49" fontId="22" fillId="14" borderId="3" xfId="195" applyNumberFormat="1" applyFont="1" applyFill="1" applyBorder="1" applyAlignment="1" applyProtection="1">
      <alignment horizontal="center" vertical="center" wrapText="1"/>
      <protection locked="0"/>
    </xf>
    <xf numFmtId="0" fontId="21" fillId="9" borderId="0" xfId="22" applyFont="1" applyFill="1" applyProtection="1">
      <protection locked="0"/>
    </xf>
    <xf numFmtId="0" fontId="22" fillId="14" borderId="3" xfId="0" applyFont="1" applyFill="1" applyBorder="1" applyAlignment="1" applyProtection="1">
      <alignment vertical="center"/>
      <protection locked="0"/>
    </xf>
    <xf numFmtId="49" fontId="22" fillId="14" borderId="3" xfId="3" applyNumberFormat="1" applyFont="1" applyFill="1" applyBorder="1" applyAlignment="1" applyProtection="1">
      <alignment horizontal="left" vertical="top"/>
      <protection locked="0"/>
    </xf>
    <xf numFmtId="49" fontId="22" fillId="14" borderId="3" xfId="3" applyNumberFormat="1" applyFont="1" applyFill="1" applyBorder="1" applyAlignment="1" applyProtection="1">
      <alignment horizontal="left" vertical="center"/>
      <protection locked="0"/>
    </xf>
    <xf numFmtId="49" fontId="22" fillId="14" borderId="3" xfId="3" applyNumberFormat="1" applyFont="1" applyFill="1" applyBorder="1" applyAlignment="1" applyProtection="1">
      <alignment horizontal="center" vertical="center" wrapText="1"/>
      <protection locked="0"/>
    </xf>
    <xf numFmtId="0" fontId="22" fillId="14" borderId="3" xfId="3" applyFont="1" applyFill="1" applyBorder="1" applyAlignment="1" applyProtection="1">
      <alignment horizontal="left" vertical="top"/>
      <protection locked="0"/>
    </xf>
    <xf numFmtId="0" fontId="22" fillId="14" borderId="3" xfId="52" applyFont="1" applyFill="1" applyBorder="1" applyAlignment="1" applyProtection="1">
      <alignment horizontal="left" vertical="top"/>
      <protection locked="0"/>
    </xf>
    <xf numFmtId="49" fontId="22" fillId="14" borderId="3" xfId="52" applyNumberFormat="1" applyFont="1" applyFill="1" applyBorder="1" applyAlignment="1" applyProtection="1">
      <alignment horizontal="left" vertical="top"/>
      <protection locked="0"/>
    </xf>
    <xf numFmtId="49" fontId="22" fillId="14" borderId="3" xfId="52" applyNumberFormat="1" applyFont="1" applyFill="1" applyBorder="1" applyAlignment="1" applyProtection="1">
      <alignment horizontal="left" vertical="center"/>
      <protection locked="0"/>
    </xf>
    <xf numFmtId="49" fontId="22" fillId="14" borderId="3" xfId="52" applyNumberFormat="1" applyFont="1" applyFill="1" applyBorder="1" applyAlignment="1" applyProtection="1">
      <alignment horizontal="center" vertical="center" wrapText="1"/>
      <protection locked="0"/>
    </xf>
    <xf numFmtId="0" fontId="22" fillId="14" borderId="3" xfId="131" applyFont="1" applyFill="1" applyBorder="1" applyAlignment="1" applyProtection="1">
      <alignment horizontal="left" vertical="top"/>
      <protection locked="0"/>
    </xf>
    <xf numFmtId="49" fontId="22" fillId="14" borderId="3" xfId="131" applyNumberFormat="1" applyFont="1" applyFill="1" applyBorder="1" applyAlignment="1" applyProtection="1">
      <alignment horizontal="left" vertical="top"/>
      <protection locked="0"/>
    </xf>
    <xf numFmtId="49" fontId="22" fillId="14" borderId="3" xfId="131" applyNumberFormat="1" applyFont="1" applyFill="1" applyBorder="1" applyAlignment="1" applyProtection="1">
      <alignment horizontal="left" vertical="center"/>
      <protection locked="0"/>
    </xf>
    <xf numFmtId="49" fontId="22" fillId="14" borderId="3" xfId="131" applyNumberFormat="1" applyFont="1" applyFill="1" applyBorder="1" applyAlignment="1" applyProtection="1">
      <alignment horizontal="center" vertical="center" wrapText="1"/>
      <protection locked="0"/>
    </xf>
    <xf numFmtId="0" fontId="22" fillId="14" borderId="3" xfId="22" applyFont="1" applyFill="1" applyBorder="1" applyAlignment="1" applyProtection="1">
      <alignment horizontal="left" vertical="top"/>
      <protection locked="0"/>
    </xf>
    <xf numFmtId="49" fontId="22" fillId="14" borderId="3" xfId="22" applyNumberFormat="1" applyFont="1" applyFill="1" applyBorder="1" applyAlignment="1" applyProtection="1">
      <alignment horizontal="left" vertical="top"/>
      <protection locked="0"/>
    </xf>
    <xf numFmtId="49" fontId="22" fillId="14" borderId="3" xfId="22" applyNumberFormat="1" applyFont="1" applyFill="1" applyBorder="1" applyAlignment="1" applyProtection="1">
      <alignment horizontal="left" vertical="center"/>
      <protection locked="0"/>
    </xf>
    <xf numFmtId="49" fontId="22" fillId="14" borderId="3" xfId="22" applyNumberFormat="1" applyFont="1" applyFill="1" applyBorder="1" applyAlignment="1" applyProtection="1">
      <alignment horizontal="center" vertical="center" wrapText="1"/>
      <protection locked="0"/>
    </xf>
    <xf numFmtId="49" fontId="34" fillId="14" borderId="3" xfId="22" applyNumberFormat="1" applyFont="1" applyFill="1" applyBorder="1" applyAlignment="1" applyProtection="1">
      <alignment horizontal="left" vertical="top"/>
      <protection locked="0"/>
    </xf>
    <xf numFmtId="49" fontId="34" fillId="14" borderId="3" xfId="22" applyNumberFormat="1" applyFont="1" applyFill="1" applyBorder="1" applyAlignment="1" applyProtection="1">
      <alignment horizontal="left" vertical="center"/>
      <protection locked="0"/>
    </xf>
    <xf numFmtId="49" fontId="34" fillId="14" borderId="3" xfId="22" applyNumberFormat="1" applyFont="1" applyFill="1" applyBorder="1" applyAlignment="1" applyProtection="1">
      <alignment horizontal="center" vertical="center" wrapText="1"/>
      <protection locked="0"/>
    </xf>
    <xf numFmtId="49" fontId="22" fillId="14" borderId="3" xfId="5" applyNumberFormat="1" applyFont="1" applyFill="1" applyBorder="1" applyAlignment="1" applyProtection="1">
      <alignment horizontal="left" vertical="top"/>
      <protection locked="0"/>
    </xf>
    <xf numFmtId="0" fontId="14" fillId="0" borderId="0" xfId="22" applyFont="1" applyProtection="1">
      <protection locked="0"/>
    </xf>
    <xf numFmtId="49" fontId="34" fillId="14" borderId="3" xfId="3" applyNumberFormat="1" applyFont="1" applyFill="1" applyBorder="1" applyAlignment="1" applyProtection="1">
      <alignment horizontal="left" vertical="top"/>
      <protection locked="0"/>
    </xf>
    <xf numFmtId="49" fontId="34" fillId="14" borderId="3" xfId="3" applyNumberFormat="1" applyFont="1" applyFill="1" applyBorder="1" applyAlignment="1" applyProtection="1">
      <alignment horizontal="left" vertical="center"/>
      <protection locked="0"/>
    </xf>
    <xf numFmtId="49" fontId="34" fillId="14" borderId="3" xfId="3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22" applyFont="1" applyAlignment="1" applyProtection="1">
      <alignment horizontal="center"/>
      <protection locked="0"/>
    </xf>
    <xf numFmtId="22" fontId="12" fillId="3" borderId="9" xfId="32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32" applyFont="1" applyProtection="1">
      <protection locked="0"/>
    </xf>
    <xf numFmtId="1" fontId="12" fillId="4" borderId="10" xfId="32" applyNumberFormat="1" applyFont="1" applyFill="1" applyBorder="1" applyAlignment="1" applyProtection="1">
      <alignment horizontal="center" vertical="center"/>
      <protection locked="0"/>
    </xf>
    <xf numFmtId="1" fontId="12" fillId="4" borderId="11" xfId="32" applyNumberFormat="1" applyFont="1" applyFill="1" applyBorder="1" applyAlignment="1" applyProtection="1">
      <alignment horizontal="center" vertical="center"/>
      <protection locked="0"/>
    </xf>
    <xf numFmtId="0" fontId="8" fillId="0" borderId="0" xfId="32" applyFont="1" applyAlignment="1" applyProtection="1">
      <protection locked="0"/>
    </xf>
    <xf numFmtId="0" fontId="13" fillId="14" borderId="3" xfId="32" applyFont="1" applyFill="1" applyBorder="1" applyAlignment="1" applyProtection="1">
      <protection locked="0"/>
    </xf>
    <xf numFmtId="0" fontId="20" fillId="14" borderId="3" xfId="32" applyFont="1" applyFill="1" applyBorder="1" applyAlignment="1" applyProtection="1">
      <protection locked="0"/>
    </xf>
    <xf numFmtId="1" fontId="13" fillId="14" borderId="3" xfId="1" applyNumberFormat="1" applyFont="1" applyFill="1" applyBorder="1" applyAlignment="1" applyProtection="1">
      <alignment horizontal="center"/>
      <protection locked="0"/>
    </xf>
    <xf numFmtId="0" fontId="9" fillId="14" borderId="3" xfId="1" applyFont="1" applyFill="1" applyBorder="1" applyAlignment="1" applyProtection="1">
      <protection locked="0"/>
    </xf>
    <xf numFmtId="0" fontId="13" fillId="0" borderId="3" xfId="1" applyFont="1" applyFill="1" applyBorder="1" applyAlignment="1" applyProtection="1">
      <protection locked="0"/>
    </xf>
    <xf numFmtId="1" fontId="13" fillId="0" borderId="3" xfId="1" applyNumberFormat="1" applyFont="1" applyFill="1" applyBorder="1" applyAlignment="1" applyProtection="1">
      <alignment horizontal="center"/>
      <protection locked="0"/>
    </xf>
    <xf numFmtId="0" fontId="16" fillId="15" borderId="3" xfId="0" applyFont="1" applyFill="1" applyBorder="1" applyAlignment="1" applyProtection="1">
      <protection locked="0"/>
    </xf>
    <xf numFmtId="0" fontId="13" fillId="0" borderId="3" xfId="1" applyFont="1" applyFill="1" applyBorder="1" applyAlignment="1" applyProtection="1">
      <alignment vertical="center"/>
      <protection locked="0"/>
    </xf>
    <xf numFmtId="0" fontId="8" fillId="0" borderId="0" xfId="32" applyFont="1" applyFill="1" applyAlignment="1" applyProtection="1">
      <protection locked="0"/>
    </xf>
    <xf numFmtId="1" fontId="13" fillId="0" borderId="3" xfId="1" applyNumberFormat="1" applyFont="1" applyFill="1" applyBorder="1" applyAlignment="1" applyProtection="1">
      <alignment horizontal="left"/>
      <protection locked="0"/>
    </xf>
    <xf numFmtId="0" fontId="20" fillId="0" borderId="3" xfId="1" applyFont="1" applyFill="1" applyBorder="1" applyAlignment="1" applyProtection="1">
      <protection locked="0"/>
    </xf>
    <xf numFmtId="1" fontId="20" fillId="14" borderId="3" xfId="38" applyNumberFormat="1" applyFont="1" applyFill="1" applyBorder="1" applyAlignment="1" applyProtection="1">
      <alignment horizontal="center"/>
      <protection locked="0"/>
    </xf>
    <xf numFmtId="0" fontId="19" fillId="14" borderId="3" xfId="38" applyFont="1" applyFill="1" applyBorder="1" applyAlignment="1" applyProtection="1">
      <protection locked="0"/>
    </xf>
    <xf numFmtId="0" fontId="19" fillId="0" borderId="3" xfId="38" applyFont="1" applyFill="1" applyBorder="1" applyAlignment="1" applyProtection="1">
      <protection locked="0"/>
    </xf>
    <xf numFmtId="0" fontId="19" fillId="0" borderId="3" xfId="38" applyFont="1" applyFill="1" applyBorder="1" applyAlignment="1" applyProtection="1">
      <alignment horizontal="right"/>
      <protection locked="0"/>
    </xf>
    <xf numFmtId="0" fontId="19" fillId="14" borderId="3" xfId="38" applyFont="1" applyFill="1" applyBorder="1" applyAlignment="1" applyProtection="1">
      <alignment horizontal="center"/>
      <protection locked="0"/>
    </xf>
    <xf numFmtId="49" fontId="19" fillId="0" borderId="3" xfId="38" applyNumberFormat="1" applyFont="1" applyFill="1" applyBorder="1" applyAlignment="1" applyProtection="1">
      <alignment horizontal="right"/>
      <protection locked="0"/>
    </xf>
    <xf numFmtId="0" fontId="20" fillId="0" borderId="3" xfId="38" applyFont="1" applyFill="1" applyBorder="1" applyAlignment="1" applyProtection="1">
      <protection locked="0"/>
    </xf>
    <xf numFmtId="1" fontId="20" fillId="0" borderId="3" xfId="38" applyNumberFormat="1" applyFont="1" applyFill="1" applyBorder="1" applyAlignment="1" applyProtection="1">
      <alignment horizontal="right"/>
      <protection locked="0"/>
    </xf>
    <xf numFmtId="1" fontId="20" fillId="14" borderId="3" xfId="1" applyNumberFormat="1" applyFont="1" applyFill="1" applyBorder="1" applyAlignment="1" applyProtection="1">
      <alignment horizontal="center"/>
      <protection locked="0"/>
    </xf>
    <xf numFmtId="1" fontId="23" fillId="14" borderId="3" xfId="1" applyNumberFormat="1" applyFont="1" applyFill="1" applyBorder="1" applyAlignment="1" applyProtection="1">
      <alignment horizontal="center"/>
      <protection locked="0"/>
    </xf>
    <xf numFmtId="1" fontId="29" fillId="14" borderId="3" xfId="1" applyNumberFormat="1" applyFont="1" applyFill="1" applyBorder="1" applyAlignment="1" applyProtection="1">
      <alignment horizontal="center"/>
      <protection locked="0"/>
    </xf>
    <xf numFmtId="0" fontId="30" fillId="14" borderId="3" xfId="1" applyFont="1" applyFill="1" applyBorder="1" applyAlignment="1" applyProtection="1">
      <protection locked="0"/>
    </xf>
    <xf numFmtId="0" fontId="29" fillId="0" borderId="3" xfId="1" applyFont="1" applyFill="1" applyBorder="1" applyAlignment="1" applyProtection="1">
      <protection locked="0"/>
    </xf>
    <xf numFmtId="1" fontId="29" fillId="0" borderId="3" xfId="1" applyNumberFormat="1" applyFont="1" applyFill="1" applyBorder="1" applyAlignment="1" applyProtection="1">
      <alignment horizontal="center"/>
      <protection locked="0"/>
    </xf>
    <xf numFmtId="1" fontId="29" fillId="14" borderId="3" xfId="32" applyNumberFormat="1" applyFont="1" applyFill="1" applyBorder="1" applyAlignment="1" applyProtection="1">
      <alignment horizontal="center"/>
      <protection locked="0"/>
    </xf>
    <xf numFmtId="0" fontId="30" fillId="14" borderId="3" xfId="32" applyFont="1" applyFill="1" applyBorder="1" applyAlignment="1" applyProtection="1">
      <protection locked="0"/>
    </xf>
    <xf numFmtId="0" fontId="29" fillId="0" borderId="3" xfId="0" applyFont="1" applyFill="1" applyBorder="1" applyAlignment="1" applyProtection="1">
      <protection locked="0"/>
    </xf>
    <xf numFmtId="1" fontId="29" fillId="0" borderId="3" xfId="32" applyNumberFormat="1" applyFont="1" applyFill="1" applyBorder="1" applyAlignment="1" applyProtection="1">
      <alignment horizontal="center"/>
      <protection locked="0"/>
    </xf>
    <xf numFmtId="1" fontId="35" fillId="14" borderId="3" xfId="32" applyNumberFormat="1" applyFont="1" applyFill="1" applyBorder="1" applyAlignment="1" applyProtection="1">
      <alignment horizontal="center"/>
      <protection locked="0"/>
    </xf>
    <xf numFmtId="0" fontId="36" fillId="14" borderId="3" xfId="32" applyFont="1" applyFill="1" applyBorder="1" applyAlignment="1" applyProtection="1">
      <protection locked="0"/>
    </xf>
    <xf numFmtId="0" fontId="35" fillId="0" borderId="3" xfId="0" applyFont="1" applyFill="1" applyBorder="1" applyAlignment="1" applyProtection="1">
      <protection locked="0"/>
    </xf>
    <xf numFmtId="1" fontId="35" fillId="0" borderId="3" xfId="32" applyNumberFormat="1" applyFont="1" applyFill="1" applyBorder="1" applyAlignment="1" applyProtection="1">
      <alignment horizontal="center"/>
      <protection locked="0"/>
    </xf>
    <xf numFmtId="0" fontId="37" fillId="15" borderId="3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27" fillId="0" borderId="3" xfId="0" applyFont="1" applyBorder="1" applyAlignment="1" applyProtection="1">
      <alignment horizontal="center" vertical="center" wrapText="1"/>
      <protection locked="0"/>
    </xf>
    <xf numFmtId="0" fontId="27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28" fillId="16" borderId="1" xfId="0" applyFont="1" applyFill="1" applyBorder="1" applyAlignment="1" applyProtection="1">
      <alignment horizontal="center" vertical="center" wrapText="1"/>
      <protection locked="0"/>
    </xf>
    <xf numFmtId="0" fontId="28" fillId="16" borderId="17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</cellXfs>
  <cellStyles count="257">
    <cellStyle name="Обычный" xfId="0" builtinId="0"/>
    <cellStyle name="Обычный 2" xfId="1"/>
    <cellStyle name="Обычный 2 2" xfId="2"/>
    <cellStyle name="Обычный 2 2 10" xfId="61"/>
    <cellStyle name="Обычный 2 2 10 2" xfId="124"/>
    <cellStyle name="Обычный 2 2 10 3" xfId="187"/>
    <cellStyle name="Обычный 2 2 10 4" xfId="251"/>
    <cellStyle name="Обычный 2 2 11" xfId="67"/>
    <cellStyle name="Обычный 2 2 12" xfId="130"/>
    <cellStyle name="Обычный 2 2 13" xfId="194"/>
    <cellStyle name="Обычный 2 2 2" xfId="3"/>
    <cellStyle name="Обычный 2 2 2 10" xfId="131"/>
    <cellStyle name="Обычный 2 2 2 11" xfId="195"/>
    <cellStyle name="Обычный 2 2 2 2" xfId="4"/>
    <cellStyle name="Обычный 2 2 2 2 2" xfId="5"/>
    <cellStyle name="Обычный 2 2 2 2 2 2" xfId="70"/>
    <cellStyle name="Обычный 2 2 2 2 2 3" xfId="133"/>
    <cellStyle name="Обычный 2 2 2 2 2 4" xfId="197"/>
    <cellStyle name="Обычный 2 2 2 2 3" xfId="69"/>
    <cellStyle name="Обычный 2 2 2 2 4" xfId="132"/>
    <cellStyle name="Обычный 2 2 2 2 5" xfId="196"/>
    <cellStyle name="Обычный 2 2 2 3" xfId="6"/>
    <cellStyle name="Обычный 2 2 2 3 2" xfId="71"/>
    <cellStyle name="Обычный 2 2 2 3 3" xfId="134"/>
    <cellStyle name="Обычный 2 2 2 3 4" xfId="198"/>
    <cellStyle name="Обычный 2 2 2 4" xfId="7"/>
    <cellStyle name="Обычный 2 2 2 4 2" xfId="72"/>
    <cellStyle name="Обычный 2 2 2 4 3" xfId="135"/>
    <cellStyle name="Обычный 2 2 2 4 4" xfId="199"/>
    <cellStyle name="Обычный 2 2 2 5" xfId="45"/>
    <cellStyle name="Обычный 2 2 2 5 2" xfId="108"/>
    <cellStyle name="Обычный 2 2 2 5 3" xfId="171"/>
    <cellStyle name="Обычный 2 2 2 5 4" xfId="235"/>
    <cellStyle name="Обычный 2 2 2 6" xfId="52"/>
    <cellStyle name="Обычный 2 2 2 6 2" xfId="115"/>
    <cellStyle name="Обычный 2 2 2 6 3" xfId="178"/>
    <cellStyle name="Обычный 2 2 2 6 4" xfId="242"/>
    <cellStyle name="Обычный 2 2 2 7" xfId="59"/>
    <cellStyle name="Обычный 2 2 2 7 2" xfId="122"/>
    <cellStyle name="Обычный 2 2 2 7 3" xfId="185"/>
    <cellStyle name="Обычный 2 2 2 7 4" xfId="249"/>
    <cellStyle name="Обычный 2 2 2 8" xfId="66"/>
    <cellStyle name="Обычный 2 2 2 8 2" xfId="129"/>
    <cellStyle name="Обычный 2 2 2 8 3" xfId="192"/>
    <cellStyle name="Обычный 2 2 2 8 4" xfId="256"/>
    <cellStyle name="Обычный 2 2 2 9" xfId="68"/>
    <cellStyle name="Обычный 2 2 3" xfId="8"/>
    <cellStyle name="Обычный 2 2 3 2" xfId="9"/>
    <cellStyle name="Обычный 2 2 3 2 10" xfId="137"/>
    <cellStyle name="Обычный 2 2 3 2 11" xfId="201"/>
    <cellStyle name="Обычный 2 2 3 2 2" xfId="10"/>
    <cellStyle name="Обычный 2 2 3 2 2 2" xfId="11"/>
    <cellStyle name="Обычный 2 2 3 2 2 2 2" xfId="76"/>
    <cellStyle name="Обычный 2 2 3 2 2 2 3" xfId="139"/>
    <cellStyle name="Обычный 2 2 3 2 2 2 4" xfId="203"/>
    <cellStyle name="Обычный 2 2 3 2 2 3" xfId="75"/>
    <cellStyle name="Обычный 2 2 3 2 2 4" xfId="138"/>
    <cellStyle name="Обычный 2 2 3 2 2 5" xfId="202"/>
    <cellStyle name="Обычный 2 2 3 2 3" xfId="12"/>
    <cellStyle name="Обычный 2 2 3 2 3 2" xfId="77"/>
    <cellStyle name="Обычный 2 2 3 2 3 3" xfId="140"/>
    <cellStyle name="Обычный 2 2 3 2 3 4" xfId="204"/>
    <cellStyle name="Обычный 2 2 3 2 4" xfId="13"/>
    <cellStyle name="Обычный 2 2 3 2 4 2" xfId="78"/>
    <cellStyle name="Обычный 2 2 3 2 4 3" xfId="141"/>
    <cellStyle name="Обычный 2 2 3 2 4 4" xfId="205"/>
    <cellStyle name="Обычный 2 2 3 2 5" xfId="43"/>
    <cellStyle name="Обычный 2 2 3 2 5 2" xfId="106"/>
    <cellStyle name="Обычный 2 2 3 2 5 3" xfId="169"/>
    <cellStyle name="Обычный 2 2 3 2 5 4" xfId="233"/>
    <cellStyle name="Обычный 2 2 3 2 6" xfId="50"/>
    <cellStyle name="Обычный 2 2 3 2 6 2" xfId="113"/>
    <cellStyle name="Обычный 2 2 3 2 6 3" xfId="176"/>
    <cellStyle name="Обычный 2 2 3 2 6 4" xfId="240"/>
    <cellStyle name="Обычный 2 2 3 2 7" xfId="57"/>
    <cellStyle name="Обычный 2 2 3 2 7 2" xfId="120"/>
    <cellStyle name="Обычный 2 2 3 2 7 3" xfId="183"/>
    <cellStyle name="Обычный 2 2 3 2 7 4" xfId="247"/>
    <cellStyle name="Обычный 2 2 3 2 8" xfId="64"/>
    <cellStyle name="Обычный 2 2 3 2 8 2" xfId="127"/>
    <cellStyle name="Обычный 2 2 3 2 8 3" xfId="190"/>
    <cellStyle name="Обычный 2 2 3 2 8 4" xfId="254"/>
    <cellStyle name="Обычный 2 2 3 2 9" xfId="74"/>
    <cellStyle name="Обычный 2 2 3 3" xfId="14"/>
    <cellStyle name="Обычный 2 2 3 3 2" xfId="79"/>
    <cellStyle name="Обычный 2 2 3 3 3" xfId="142"/>
    <cellStyle name="Обычный 2 2 3 3 4" xfId="206"/>
    <cellStyle name="Обычный 2 2 3 4" xfId="73"/>
    <cellStyle name="Обычный 2 2 3 5" xfId="136"/>
    <cellStyle name="Обычный 2 2 3 6" xfId="200"/>
    <cellStyle name="Обычный 2 2 4" xfId="15"/>
    <cellStyle name="Обычный 2 2 4 2" xfId="80"/>
    <cellStyle name="Обычный 2 2 4 3" xfId="143"/>
    <cellStyle name="Обычный 2 2 4 4" xfId="207"/>
    <cellStyle name="Обычный 2 2 5" xfId="16"/>
    <cellStyle name="Обычный 2 2 5 10" xfId="144"/>
    <cellStyle name="Обычный 2 2 5 11" xfId="208"/>
    <cellStyle name="Обычный 2 2 5 2" xfId="17"/>
    <cellStyle name="Обычный 2 2 5 2 2" xfId="18"/>
    <cellStyle name="Обычный 2 2 5 2 2 2" xfId="83"/>
    <cellStyle name="Обычный 2 2 5 2 2 3" xfId="146"/>
    <cellStyle name="Обычный 2 2 5 2 2 4" xfId="210"/>
    <cellStyle name="Обычный 2 2 5 2 3" xfId="82"/>
    <cellStyle name="Обычный 2 2 5 2 4" xfId="145"/>
    <cellStyle name="Обычный 2 2 5 2 5" xfId="209"/>
    <cellStyle name="Обычный 2 2 5 3" xfId="19"/>
    <cellStyle name="Обычный 2 2 5 3 2" xfId="84"/>
    <cellStyle name="Обычный 2 2 5 3 3" xfId="147"/>
    <cellStyle name="Обычный 2 2 5 3 4" xfId="211"/>
    <cellStyle name="Обычный 2 2 5 4" xfId="20"/>
    <cellStyle name="Обычный 2 2 5 4 2" xfId="85"/>
    <cellStyle name="Обычный 2 2 5 4 3" xfId="148"/>
    <cellStyle name="Обычный 2 2 5 4 4" xfId="212"/>
    <cellStyle name="Обычный 2 2 5 5" xfId="42"/>
    <cellStyle name="Обычный 2 2 5 5 2" xfId="105"/>
    <cellStyle name="Обычный 2 2 5 5 3" xfId="168"/>
    <cellStyle name="Обычный 2 2 5 5 4" xfId="232"/>
    <cellStyle name="Обычный 2 2 5 6" xfId="49"/>
    <cellStyle name="Обычный 2 2 5 6 2" xfId="112"/>
    <cellStyle name="Обычный 2 2 5 6 3" xfId="175"/>
    <cellStyle name="Обычный 2 2 5 6 4" xfId="239"/>
    <cellStyle name="Обычный 2 2 5 7" xfId="56"/>
    <cellStyle name="Обычный 2 2 5 7 2" xfId="119"/>
    <cellStyle name="Обычный 2 2 5 7 3" xfId="182"/>
    <cellStyle name="Обычный 2 2 5 7 4" xfId="246"/>
    <cellStyle name="Обычный 2 2 5 8" xfId="63"/>
    <cellStyle name="Обычный 2 2 5 8 2" xfId="126"/>
    <cellStyle name="Обычный 2 2 5 8 3" xfId="189"/>
    <cellStyle name="Обычный 2 2 5 8 4" xfId="253"/>
    <cellStyle name="Обычный 2 2 5 9" xfId="81"/>
    <cellStyle name="Обычный 2 2 6" xfId="21"/>
    <cellStyle name="Обычный 2 2 6 2" xfId="86"/>
    <cellStyle name="Обычный 2 2 6 3" xfId="149"/>
    <cellStyle name="Обычный 2 2 6 4" xfId="213"/>
    <cellStyle name="Обычный 2 2 7" xfId="40"/>
    <cellStyle name="Обычный 2 2 7 2" xfId="103"/>
    <cellStyle name="Обычный 2 2 7 3" xfId="166"/>
    <cellStyle name="Обычный 2 2 7 4" xfId="230"/>
    <cellStyle name="Обычный 2 2 8" xfId="47"/>
    <cellStyle name="Обычный 2 2 8 2" xfId="110"/>
    <cellStyle name="Обычный 2 2 8 3" xfId="173"/>
    <cellStyle name="Обычный 2 2 8 4" xfId="237"/>
    <cellStyle name="Обычный 2 2 9" xfId="54"/>
    <cellStyle name="Обычный 2 2 9 2" xfId="117"/>
    <cellStyle name="Обычный 2 2 9 3" xfId="180"/>
    <cellStyle name="Обычный 2 2 9 4" xfId="244"/>
    <cellStyle name="Обычный 2 3" xfId="38"/>
    <cellStyle name="Обычный 2 5 2" xfId="22"/>
    <cellStyle name="Обычный 2 5 2 10" xfId="87"/>
    <cellStyle name="Обычный 2 5 2 10 2" xfId="193"/>
    <cellStyle name="Обычный 2 5 2 11" xfId="150"/>
    <cellStyle name="Обычный 2 5 2 12" xfId="214"/>
    <cellStyle name="Обычный 2 5 2 2" xfId="23"/>
    <cellStyle name="Обычный 2 5 2 2 10" xfId="151"/>
    <cellStyle name="Обычный 2 5 2 2 11" xfId="215"/>
    <cellStyle name="Обычный 2 5 2 2 2" xfId="24"/>
    <cellStyle name="Обычный 2 5 2 2 2 2" xfId="25"/>
    <cellStyle name="Обычный 2 5 2 2 2 2 2" xfId="90"/>
    <cellStyle name="Обычный 2 5 2 2 2 2 3" xfId="153"/>
    <cellStyle name="Обычный 2 5 2 2 2 2 4" xfId="217"/>
    <cellStyle name="Обычный 2 5 2 2 2 3" xfId="89"/>
    <cellStyle name="Обычный 2 5 2 2 2 4" xfId="152"/>
    <cellStyle name="Обычный 2 5 2 2 2 5" xfId="216"/>
    <cellStyle name="Обычный 2 5 2 2 3" xfId="26"/>
    <cellStyle name="Обычный 2 5 2 2 3 2" xfId="91"/>
    <cellStyle name="Обычный 2 5 2 2 3 3" xfId="154"/>
    <cellStyle name="Обычный 2 5 2 2 3 4" xfId="218"/>
    <cellStyle name="Обычный 2 5 2 2 4" xfId="27"/>
    <cellStyle name="Обычный 2 5 2 2 4 2" xfId="92"/>
    <cellStyle name="Обычный 2 5 2 2 4 3" xfId="155"/>
    <cellStyle name="Обычный 2 5 2 2 4 4" xfId="219"/>
    <cellStyle name="Обычный 2 5 2 2 5" xfId="44"/>
    <cellStyle name="Обычный 2 5 2 2 5 2" xfId="107"/>
    <cellStyle name="Обычный 2 5 2 2 5 3" xfId="170"/>
    <cellStyle name="Обычный 2 5 2 2 5 4" xfId="234"/>
    <cellStyle name="Обычный 2 5 2 2 6" xfId="51"/>
    <cellStyle name="Обычный 2 5 2 2 6 2" xfId="114"/>
    <cellStyle name="Обычный 2 5 2 2 6 3" xfId="177"/>
    <cellStyle name="Обычный 2 5 2 2 6 4" xfId="241"/>
    <cellStyle name="Обычный 2 5 2 2 7" xfId="58"/>
    <cellStyle name="Обычный 2 5 2 2 7 2" xfId="121"/>
    <cellStyle name="Обычный 2 5 2 2 7 3" xfId="184"/>
    <cellStyle name="Обычный 2 5 2 2 7 4" xfId="248"/>
    <cellStyle name="Обычный 2 5 2 2 8" xfId="65"/>
    <cellStyle name="Обычный 2 5 2 2 8 2" xfId="128"/>
    <cellStyle name="Обычный 2 5 2 2 8 3" xfId="191"/>
    <cellStyle name="Обычный 2 5 2 2 8 4" xfId="255"/>
    <cellStyle name="Обычный 2 5 2 2 9" xfId="88"/>
    <cellStyle name="Обычный 2 5 2 3" xfId="28"/>
    <cellStyle name="Обычный 2 5 2 3 2" xfId="29"/>
    <cellStyle name="Обычный 2 5 2 3 2 2" xfId="94"/>
    <cellStyle name="Обычный 2 5 2 3 2 3" xfId="157"/>
    <cellStyle name="Обычный 2 5 2 3 2 4" xfId="221"/>
    <cellStyle name="Обычный 2 5 2 3 3" xfId="93"/>
    <cellStyle name="Обычный 2 5 2 3 4" xfId="156"/>
    <cellStyle name="Обычный 2 5 2 3 5" xfId="220"/>
    <cellStyle name="Обычный 2 5 2 4" xfId="30"/>
    <cellStyle name="Обычный 2 5 2 4 2" xfId="95"/>
    <cellStyle name="Обычный 2 5 2 4 3" xfId="158"/>
    <cellStyle name="Обычный 2 5 2 4 4" xfId="222"/>
    <cellStyle name="Обычный 2 5 2 5" xfId="31"/>
    <cellStyle name="Обычный 2 5 2 5 2" xfId="96"/>
    <cellStyle name="Обычный 2 5 2 5 3" xfId="159"/>
    <cellStyle name="Обычный 2 5 2 5 4" xfId="223"/>
    <cellStyle name="Обычный 2 5 2 6" xfId="41"/>
    <cellStyle name="Обычный 2 5 2 6 2" xfId="104"/>
    <cellStyle name="Обычный 2 5 2 6 3" xfId="167"/>
    <cellStyle name="Обычный 2 5 2 6 4" xfId="231"/>
    <cellStyle name="Обычный 2 5 2 7" xfId="48"/>
    <cellStyle name="Обычный 2 5 2 7 2" xfId="111"/>
    <cellStyle name="Обычный 2 5 2 7 3" xfId="174"/>
    <cellStyle name="Обычный 2 5 2 7 4" xfId="238"/>
    <cellStyle name="Обычный 2 5 2 8" xfId="55"/>
    <cellStyle name="Обычный 2 5 2 8 2" xfId="118"/>
    <cellStyle name="Обычный 2 5 2 8 3" xfId="181"/>
    <cellStyle name="Обычный 2 5 2 8 4" xfId="245"/>
    <cellStyle name="Обычный 2 5 2 9" xfId="62"/>
    <cellStyle name="Обычный 2 5 2 9 2" xfId="125"/>
    <cellStyle name="Обычный 2 5 2 9 3" xfId="188"/>
    <cellStyle name="Обычный 2 5 2 9 4" xfId="252"/>
    <cellStyle name="Обычный 3" xfId="32"/>
    <cellStyle name="Обычный 3 10" xfId="160"/>
    <cellStyle name="Обычный 3 11" xfId="224"/>
    <cellStyle name="Обычный 3 2" xfId="33"/>
    <cellStyle name="Обычный 3 2 2" xfId="34"/>
    <cellStyle name="Обычный 3 2 2 2" xfId="99"/>
    <cellStyle name="Обычный 3 2 2 3" xfId="162"/>
    <cellStyle name="Обычный 3 2 2 4" xfId="226"/>
    <cellStyle name="Обычный 3 2 3" xfId="98"/>
    <cellStyle name="Обычный 3 2 4" xfId="161"/>
    <cellStyle name="Обычный 3 2 5" xfId="225"/>
    <cellStyle name="Обычный 3 3" xfId="35"/>
    <cellStyle name="Обычный 3 3 2" xfId="100"/>
    <cellStyle name="Обычный 3 3 3" xfId="163"/>
    <cellStyle name="Обычный 3 3 4" xfId="227"/>
    <cellStyle name="Обычный 3 4" xfId="36"/>
    <cellStyle name="Обычный 3 4 2" xfId="101"/>
    <cellStyle name="Обычный 3 4 3" xfId="164"/>
    <cellStyle name="Обычный 3 4 4" xfId="228"/>
    <cellStyle name="Обычный 3 5" xfId="39"/>
    <cellStyle name="Обычный 3 5 2" xfId="102"/>
    <cellStyle name="Обычный 3 5 3" xfId="165"/>
    <cellStyle name="Обычный 3 5 4" xfId="229"/>
    <cellStyle name="Обычный 3 6" xfId="46"/>
    <cellStyle name="Обычный 3 6 2" xfId="109"/>
    <cellStyle name="Обычный 3 6 3" xfId="172"/>
    <cellStyle name="Обычный 3 6 4" xfId="236"/>
    <cellStyle name="Обычный 3 7" xfId="53"/>
    <cellStyle name="Обычный 3 7 2" xfId="116"/>
    <cellStyle name="Обычный 3 7 3" xfId="179"/>
    <cellStyle name="Обычный 3 7 4" xfId="243"/>
    <cellStyle name="Обычный 3 8" xfId="60"/>
    <cellStyle name="Обычный 3 8 2" xfId="123"/>
    <cellStyle name="Обычный 3 8 3" xfId="186"/>
    <cellStyle name="Обычный 3 8 4" xfId="250"/>
    <cellStyle name="Обычный 3 9" xfId="97"/>
    <cellStyle name="Обычный 4" xfId="37"/>
  </cellStyles>
  <dxfs count="112">
    <dxf>
      <font>
        <strike val="0"/>
        <u val="none"/>
        <vertAlign val="baseline"/>
        <sz val="11"/>
        <color theme="1"/>
        <name val="Times New Roman"/>
        <scheme val="none"/>
      </font>
      <alignment vertical="center"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vertical="center"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vertical="center" textRotation="0" wrapText="0" indent="0" justifyLastLine="0" shrinkToFit="0" readingOrder="0"/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fill>
        <patternFill patternType="solid">
          <fgColor theme="7" tint="0.79998168889431442"/>
          <bgColor theme="7" tint="0.79998168889431442"/>
        </patternFill>
      </fill>
      <alignment vertical="center" textRotation="0" wrapText="0" indent="0" justifyLastLine="0" shrinkToFit="0" readingOrder="0"/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fill>
        <patternFill patternType="solid">
          <fgColor theme="6" tint="0.79998168889431442"/>
          <bgColor theme="6" tint="0.79998168889431442"/>
        </patternFill>
      </fill>
      <alignment vertical="center" textRotation="0" wrapText="0" indent="0" justifyLastLine="0" shrinkToFit="0" readingOrder="0"/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strike val="0"/>
        <u val="none"/>
        <vertAlign val="baseline"/>
        <sz val="11"/>
        <color theme="1"/>
        <name val="Times New Roman"/>
        <scheme val="none"/>
      </font>
      <alignment textRotation="0" wrapText="0" indent="0" justifyLastLine="0" shrinkToFit="0" readingOrder="0"/>
      <border outline="0">
        <left/>
        <right/>
        <top style="thin">
          <color theme="0" tint="-0.499984740745262"/>
        </top>
        <bottom style="thin">
          <color theme="0" tint="-0.499984740745262"/>
        </bottom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b val="0"/>
        <i val="0"/>
        <strike val="0"/>
        <u val="none"/>
        <vertAlign val="baseline"/>
        <sz val="11"/>
        <color theme="1"/>
        <name val="Times New Roman"/>
        <scheme val="none"/>
      </font>
      <alignment horizontal="left" vertical="center" textRotation="0" wrapText="0" indent="0" justifyLastLine="0" shrinkToFit="0" readingOrder="0"/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alignment textRotation="0" wrapText="0" indent="0" justifyLastLine="0" shrinkToFit="0" readingOrder="0"/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>
          <bgColor rgb="FFFFFF00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rgb="FF00B050"/>
          <bgColor rgb="FF00B050"/>
        </patternFill>
      </fill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numFmt numFmtId="1" formatCode="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textRotation="0" wrapText="0" indent="0" justifyLastLine="0" shrinkToFit="0" readingOrder="0"/>
      <protection locked="0" hidden="0"/>
    </dxf>
    <dxf>
      <fill>
        <patternFill patternType="none">
          <fgColor indexed="64"/>
          <bgColor auto="1"/>
        </patternFill>
      </fill>
      <alignment textRotation="0" wrapText="0" indent="0" justifyLastLine="0" shrinkToFit="0" readingOrder="0"/>
      <protection locked="0" hidden="0"/>
    </dxf>
    <dxf>
      <alignment textRotation="0" wrapText="0" indent="0" justifyLastLine="0" shrinkToFit="0" readingOrder="0"/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0" relativeIndent="0" shrinkToFit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center" vertical="center" textRotation="0" wrapText="1" relativeIndent="0" shrinkToFit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center" vertical="center" textRotation="0" wrapText="1" relativeIndent="0" shrinkToFit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center" textRotation="0" wrapText="0" relativeIndent="0" shrinkToFit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0" relativeIndent="0" shrinkToFit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solid">
          <fgColor indexed="64"/>
          <bgColor theme="9" tint="0.59999389629810485"/>
        </patternFill>
      </fill>
      <alignment horizontal="left" vertical="top" textRotation="0" wrapText="0" relativeIndent="0" shrinkToFit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30" formatCode="@"/>
      <fill>
        <patternFill patternType="none">
          <fgColor indexed="64"/>
          <bgColor theme="9" tint="0.59999389629810485"/>
        </patternFill>
      </fill>
      <alignment horizontal="left" vertical="top" textRotation="0" wrapText="0" relativeIndent="0" shrinkToFit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theme="9" tint="0.59999389629810485"/>
        </patternFill>
      </fill>
      <alignment horizontal="left" vertical="top" textRotation="0" wrapText="0" relativeIndent="0" shrinkToFit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</font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>
          <fgColor indexed="64"/>
          <bgColor theme="0"/>
        </patternFill>
      </fill>
      <protection locked="0" hidden="0"/>
    </dxf>
    <dxf>
      <font>
        <strike val="0"/>
        <outline val="0"/>
        <shadow val="0"/>
        <u val="none"/>
        <vertAlign val="baseline"/>
        <sz val="11"/>
      </font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left" vertical="center" textRotation="0" wrapText="0" relativeIndent="0" shrinkToFit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rgb="FFF6F8A0"/>
        </patternFill>
      </fill>
      <alignment horizontal="center" vertical="center" textRotation="0" wrapText="0" relativeIndent="0" shrinkToFit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relativeIndent="0" shrinkToFit="0"/>
      <border diagonalUp="0" diagonalDown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9" tint="0.59999389629810485"/>
        </patternFill>
      </fill>
      <alignment vertical="center" textRotation="0" wrapText="0" relativeIndent="0" shrinkToFit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relativeIndent="0" shrinkToFit="0"/>
      <protection locked="0" hidden="0"/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1" defaultTableStyle="TableStyleMedium2" defaultPivotStyle="PivotStyleLight16">
    <tableStyle name="Стиль таблицы 1" pivot="0" count="0"/>
  </tableStyles>
  <colors>
    <mruColors>
      <color rgb="FFF6F8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P-VTK-L848/Downloads/&#1090;&#1088;&#1091;-&#1074;&#1086;%20&#1074;&#1099;&#1087;&#1091;&#1089;&#1082;&#1085;&#1080;&#1082;&#1086;&#1074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Форма сбора"/>
      <sheetName val="2. Нозологии"/>
      <sheetName val="3. Целевики"/>
      <sheetName val="4. Сопроводительное письмо"/>
      <sheetName val="Выпадающие списки"/>
    </sheetNames>
    <sheetDataSet>
      <sheetData sheetId="0"/>
      <sheetData sheetId="1"/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ork_02" refreshedDate="45995.410894907407" createdVersion="7" refreshedVersion="7" minRefreshableVersion="3" recordCount="516">
  <cacheSource type="worksheet">
    <worksheetSource name="Таблица1"/>
  </cacheSource>
  <cacheFields count="28">
    <cacheField name="ПОО" numFmtId="0">
      <sharedItems/>
    </cacheField>
    <cacheField name="1" numFmtId="0">
      <sharedItems/>
    </cacheField>
    <cacheField name="2" numFmtId="0">
      <sharedItems containsSemiMixedTypes="0" containsString="0" containsNumber="1" containsInteger="1" minValue="0" maxValue="670"/>
    </cacheField>
    <cacheField name="22" numFmtId="0">
      <sharedItems containsSemiMixedTypes="0" containsString="0" containsNumber="1" containsInteger="1" minValue="0" maxValue="13"/>
    </cacheField>
    <cacheField name="23" numFmtId="0">
      <sharedItems containsSemiMixedTypes="0" containsString="0" containsNumber="1" containsInteger="1" minValue="0" maxValue="46"/>
    </cacheField>
    <cacheField name="3" numFmtId="0">
      <sharedItems containsSemiMixedTypes="0" containsString="0" containsNumber="1" containsInteger="1" minValue="0" maxValue="592"/>
    </cacheField>
    <cacheField name="3.1" numFmtId="0">
      <sharedItems containsSemiMixedTypes="0" containsString="0" containsNumber="1" containsInteger="1" minValue="0" maxValue="574"/>
    </cacheField>
    <cacheField name="3.2" numFmtId="0">
      <sharedItems containsSemiMixedTypes="0" containsString="0" containsNumber="1" containsInteger="1" minValue="0" maxValue="50"/>
    </cacheField>
    <cacheField name="3.3" numFmtId="0">
      <sharedItems containsSemiMixedTypes="0" containsString="0" containsNumber="1" containsInteger="1" minValue="0" maxValue="15"/>
    </cacheField>
    <cacheField name="4" numFmtId="0">
      <sharedItems containsSemiMixedTypes="0" containsString="0" containsNumber="1" containsInteger="1" minValue="0" maxValue="231"/>
    </cacheField>
    <cacheField name="4.1" numFmtId="0">
      <sharedItems containsSemiMixedTypes="0" containsString="0" containsNumber="1" containsInteger="1" minValue="0" maxValue="231"/>
    </cacheField>
    <cacheField name="4.2" numFmtId="0">
      <sharedItems containsSemiMixedTypes="0" containsString="0" containsNumber="1" containsInteger="1" minValue="0" maxValue="36"/>
    </cacheField>
    <cacheField name="4.3" numFmtId="0">
      <sharedItems containsSemiMixedTypes="0" containsString="0" containsNumber="1" containsInteger="1" minValue="0" maxValue="15"/>
    </cacheField>
    <cacheField name="5" numFmtId="0">
      <sharedItems containsSemiMixedTypes="0" containsString="0" containsNumber="1" containsInteger="1" minValue="0" maxValue="91"/>
    </cacheField>
    <cacheField name="6" numFmtId="0">
      <sharedItems containsSemiMixedTypes="0" containsString="0" containsNumber="1" containsInteger="1" minValue="0" maxValue="78"/>
    </cacheField>
    <cacheField name="7" numFmtId="0">
      <sharedItems containsSemiMixedTypes="0" containsString="0" containsNumber="1" containsInteger="1" minValue="0" maxValue="16"/>
    </cacheField>
    <cacheField name="8" numFmtId="0">
      <sharedItems containsSemiMixedTypes="0" containsString="0" containsNumber="1" containsInteger="1" minValue="0" maxValue="10"/>
    </cacheField>
    <cacheField name="9" numFmtId="0">
      <sharedItems containsSemiMixedTypes="0" containsString="0" containsNumber="1" containsInteger="1" minValue="0" maxValue="11"/>
    </cacheField>
    <cacheField name="10" numFmtId="0">
      <sharedItems containsSemiMixedTypes="0" containsString="0" containsNumber="1" containsInteger="1" minValue="0" maxValue="1"/>
    </cacheField>
    <cacheField name="11" numFmtId="0">
      <sharedItems containsSemiMixedTypes="0" containsString="0" containsNumber="1" containsInteger="1" minValue="0" maxValue="2"/>
    </cacheField>
    <cacheField name="12" numFmtId="0">
      <sharedItems containsSemiMixedTypes="0" containsString="0" containsNumber="1" containsInteger="1" minValue="0" maxValue="3"/>
    </cacheField>
    <cacheField name="13" numFmtId="0">
      <sharedItems containsSemiMixedTypes="0" containsString="0" containsNumber="1" containsInteger="1" minValue="0" maxValue="3"/>
    </cacheField>
    <cacheField name="14" numFmtId="0">
      <sharedItems containsSemiMixedTypes="0" containsString="0" containsNumber="1" containsInteger="1" minValue="0" maxValue="4"/>
    </cacheField>
    <cacheField name="15" numFmtId="0">
      <sharedItems containsSemiMixedTypes="0" containsString="0" containsNumber="1" containsInteger="1" minValue="0" maxValue="7"/>
    </cacheField>
    <cacheField name="16" numFmtId="0">
      <sharedItems containsSemiMixedTypes="0" containsString="0" containsNumber="1" containsInteger="1" minValue="0" maxValue="9"/>
    </cacheField>
    <cacheField name="17" numFmtId="0">
      <sharedItems containsSemiMixedTypes="0" containsString="0" containsNumber="1" containsInteger="1" minValue="0" maxValue="21"/>
    </cacheField>
    <cacheField name="172" numFmtId="0">
      <sharedItems count="8">
        <s v="Технические науки"/>
        <s v="Экономика и право"/>
        <s v="Сфера услуг"/>
        <s v="Искусство и культура"/>
        <s v="Здравоохранение"/>
        <s v="Образование и физическая культура"/>
        <s v="Реклама, делопроизводство, социальная работа"/>
        <s v="Сельское хозяйство"/>
      </sharedItems>
    </cacheField>
    <cacheField name="18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6">
  <r>
    <s v="АНПОО Академический колледж"/>
    <s v="09.02.07 Информационные системы и программирование"/>
    <n v="38"/>
    <n v="2"/>
    <n v="0"/>
    <n v="26"/>
    <n v="9"/>
    <n v="7"/>
    <n v="0"/>
    <n v="3"/>
    <n v="1"/>
    <n v="0"/>
    <n v="0"/>
    <n v="0"/>
    <n v="6"/>
    <n v="0"/>
    <n v="0"/>
    <n v="3"/>
    <n v="0"/>
    <n v="0"/>
    <n v="0"/>
    <n v="0"/>
    <n v="0"/>
    <n v="0"/>
    <n v="0"/>
    <n v="0"/>
    <x v="0"/>
    <s v="Информирование об имеющихся вакансиях"/>
  </r>
  <r>
    <s v="АНПОО Академический колледж"/>
    <s v="21.02.05 Земельно-имущественные отношения"/>
    <n v="12"/>
    <n v="0"/>
    <n v="0"/>
    <n v="7"/>
    <n v="3"/>
    <n v="4"/>
    <n v="0"/>
    <n v="2"/>
    <n v="1"/>
    <n v="0"/>
    <n v="0"/>
    <n v="1"/>
    <n v="2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АНПОО Академический колледж"/>
    <s v="38.02.01 Экономика и бухгалтерский учет (по отраслям)"/>
    <n v="15"/>
    <n v="0"/>
    <n v="0"/>
    <n v="12"/>
    <n v="6"/>
    <n v="4"/>
    <n v="0"/>
    <n v="2"/>
    <n v="1"/>
    <n v="1"/>
    <n v="0"/>
    <n v="1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38.02.03 Операционная деятельность в логистике"/>
    <n v="14"/>
    <n v="0"/>
    <n v="0"/>
    <n v="11"/>
    <n v="5"/>
    <n v="4"/>
    <n v="0"/>
    <n v="1"/>
    <n v="0"/>
    <n v="0"/>
    <n v="0"/>
    <n v="0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38.02.04 Коммерция (по отраслям)"/>
    <n v="26"/>
    <n v="0"/>
    <n v="0"/>
    <n v="20"/>
    <n v="8"/>
    <n v="3"/>
    <n v="0"/>
    <n v="1"/>
    <n v="1"/>
    <n v="0"/>
    <n v="0"/>
    <n v="0"/>
    <n v="5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38.02.07 Банковское дело"/>
    <n v="12"/>
    <n v="0"/>
    <n v="0"/>
    <n v="8"/>
    <n v="4"/>
    <n v="3"/>
    <n v="0"/>
    <n v="2"/>
    <n v="0"/>
    <n v="0"/>
    <n v="0"/>
    <n v="1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40.02.01 Право и организация социального обеспечения"/>
    <n v="34"/>
    <n v="0"/>
    <n v="0"/>
    <n v="25"/>
    <n v="19"/>
    <n v="8"/>
    <n v="0"/>
    <n v="4"/>
    <n v="3"/>
    <n v="2"/>
    <n v="0"/>
    <n v="0"/>
    <n v="5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40.02.02 Правоохранительная деятельность"/>
    <n v="87"/>
    <n v="0"/>
    <n v="0"/>
    <n v="59"/>
    <n v="39"/>
    <n v="20"/>
    <n v="0"/>
    <n v="14"/>
    <n v="12"/>
    <n v="11"/>
    <n v="0"/>
    <n v="0"/>
    <n v="14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Академический колледж"/>
    <s v="43.02.15 Поварское и кондитерское дело"/>
    <n v="9"/>
    <n v="0"/>
    <n v="0"/>
    <n v="7"/>
    <n v="5"/>
    <n v="2"/>
    <n v="0"/>
    <n v="1"/>
    <n v="1"/>
    <n v="0"/>
    <n v="0"/>
    <n v="0"/>
    <n v="1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АНПОО Камышинский колледж бизнеса"/>
    <s v="40.02.01 Право и организация социального обеспечения"/>
    <n v="33"/>
    <n v="0"/>
    <n v="0"/>
    <n v="18"/>
    <n v="4"/>
    <n v="5"/>
    <n v="3"/>
    <n v="5"/>
    <n v="0"/>
    <n v="5"/>
    <n v="0"/>
    <n v="3"/>
    <n v="3"/>
    <n v="3"/>
    <n v="0"/>
    <n v="1"/>
    <n v="0"/>
    <n v="0"/>
    <n v="0"/>
    <n v="0"/>
    <n v="0"/>
    <n v="0"/>
    <n v="0"/>
    <n v="0"/>
    <x v="1"/>
    <s v="Информирование об имеющихся вакансиях"/>
  </r>
  <r>
    <s v="АНПОО Камышинский колледж бизнеса"/>
    <s v="40.02.02 Правоохранительная деятельность"/>
    <n v="45"/>
    <n v="0"/>
    <n v="0"/>
    <n v="27"/>
    <n v="21"/>
    <n v="14"/>
    <n v="15"/>
    <n v="1"/>
    <n v="1"/>
    <n v="1"/>
    <n v="0"/>
    <n v="1"/>
    <n v="13"/>
    <n v="3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Котельниковский колледж бизнеса"/>
    <s v="38.02.01 Экономика и бухгалтерский учет (по отраслям)"/>
    <n v="3"/>
    <n v="0"/>
    <n v="0"/>
    <n v="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Котельниковский колледж бизнеса"/>
    <s v="40.02.01 Право и организация социального обеспечения"/>
    <n v="16"/>
    <n v="0"/>
    <n v="0"/>
    <n v="15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x v="1"/>
    <s v="Информирование об имеющихся вакансиях"/>
  </r>
  <r>
    <s v="АНПОО Котельниковский колледж бизнеса"/>
    <s v="40.02.02 Правоохранительная деятельность"/>
    <n v="37"/>
    <n v="1"/>
    <n v="0"/>
    <n v="19"/>
    <n v="7"/>
    <n v="0"/>
    <n v="0"/>
    <n v="0"/>
    <n v="0"/>
    <n v="0"/>
    <n v="0"/>
    <n v="1"/>
    <n v="16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Суровикинский колледж бизнеса"/>
    <s v="38.02.07 Банковское дело"/>
    <n v="8"/>
    <n v="0"/>
    <n v="0"/>
    <n v="3"/>
    <n v="0"/>
    <n v="0"/>
    <n v="0"/>
    <n v="2"/>
    <n v="0"/>
    <n v="1"/>
    <n v="0"/>
    <n v="0"/>
    <n v="2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Суровикинский колледж бизнеса"/>
    <s v="40.02.01 Право и организация социального обеспечения"/>
    <n v="56"/>
    <n v="0"/>
    <n v="0"/>
    <n v="34"/>
    <n v="14"/>
    <n v="5"/>
    <n v="0"/>
    <n v="7"/>
    <n v="0"/>
    <n v="7"/>
    <n v="0"/>
    <n v="9"/>
    <n v="5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Урюпинский колледж бизнеса"/>
    <s v="10.02.05 Обеспечение информационной безопасности автоматизированных систем"/>
    <n v="23"/>
    <n v="2"/>
    <n v="0"/>
    <n v="20"/>
    <n v="4"/>
    <n v="5"/>
    <n v="11"/>
    <n v="3"/>
    <n v="0"/>
    <n v="0"/>
    <n v="0"/>
    <n v="0"/>
    <n v="0"/>
    <n v="0"/>
    <n v="0"/>
    <n v="0"/>
    <n v="0"/>
    <n v="0"/>
    <n v="0"/>
    <n v="0"/>
    <n v="0"/>
    <n v="0"/>
    <n v="0"/>
    <n v="0"/>
    <x v="0"/>
    <s v="Консультации"/>
  </r>
  <r>
    <s v="АНПОО Урюпинский колледж бизнеса"/>
    <s v="21.02.05 Земельно-имущественные отношения"/>
    <n v="9"/>
    <n v="0"/>
    <n v="0"/>
    <n v="7"/>
    <n v="4"/>
    <n v="2"/>
    <n v="1"/>
    <n v="1"/>
    <n v="0"/>
    <n v="0"/>
    <n v="0"/>
    <n v="0"/>
    <n v="0"/>
    <n v="0"/>
    <n v="0"/>
    <n v="1"/>
    <n v="0"/>
    <n v="0"/>
    <n v="0"/>
    <n v="0"/>
    <n v="0"/>
    <n v="0"/>
    <n v="0"/>
    <n v="0"/>
    <x v="0"/>
    <s v="Проведение информационно-разъяснительной работы"/>
  </r>
  <r>
    <s v="АНПОО Урюпинский колледж бизнеса"/>
    <s v="38.02.01 Экономика и бухгалтерский учет (по отраслям)"/>
    <n v="11"/>
    <n v="0"/>
    <n v="0"/>
    <n v="9"/>
    <n v="8"/>
    <n v="1"/>
    <n v="0"/>
    <n v="1"/>
    <n v="1"/>
    <n v="0"/>
    <n v="0"/>
    <n v="0"/>
    <n v="0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АНПОО Урюпинский колледж бизнеса"/>
    <s v="40.02.01 Право и организация социального обеспечения"/>
    <n v="65"/>
    <n v="1"/>
    <n v="0"/>
    <n v="57"/>
    <n v="4"/>
    <n v="10"/>
    <n v="5"/>
    <n v="7"/>
    <n v="2"/>
    <n v="2"/>
    <n v="0"/>
    <n v="0"/>
    <n v="0"/>
    <n v="1"/>
    <n v="0"/>
    <n v="0"/>
    <n v="0"/>
    <n v="0"/>
    <n v="0"/>
    <n v="0"/>
    <n v="0"/>
    <n v="0"/>
    <n v="0"/>
    <n v="0"/>
    <x v="1"/>
    <s v="Взаимодействие с куратором группы"/>
  </r>
  <r>
    <s v="АНПОО Урюпинский колледж бизнеса"/>
    <s v="40.02.02 Правоохранительная деятельность"/>
    <n v="41"/>
    <n v="0"/>
    <n v="0"/>
    <n v="34"/>
    <n v="12"/>
    <n v="7"/>
    <n v="12"/>
    <n v="3"/>
    <n v="3"/>
    <n v="0"/>
    <n v="0"/>
    <n v="0"/>
    <n v="0"/>
    <n v="0"/>
    <n v="0"/>
    <n v="4"/>
    <n v="0"/>
    <n v="0"/>
    <n v="0"/>
    <n v="0"/>
    <n v="0"/>
    <n v="0"/>
    <n v="0"/>
    <n v="0"/>
    <x v="1"/>
    <s v="Проведение социально-психологических тренингов"/>
  </r>
  <r>
    <s v="АНПОО Фроловский колледж бизнеса"/>
    <s v="40.02.01 Право и организация социального обеспечения"/>
    <n v="4"/>
    <n v="0"/>
    <n v="0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АНПОО Фроловский колледж бизнеса"/>
    <s v="40.02.02 Правоохранительная деятельность"/>
    <n v="47"/>
    <n v="0"/>
    <n v="0"/>
    <n v="34"/>
    <n v="23"/>
    <n v="0"/>
    <n v="0"/>
    <n v="10"/>
    <n v="10"/>
    <n v="0"/>
    <n v="0"/>
    <n v="0"/>
    <n v="2"/>
    <n v="1"/>
    <n v="0"/>
    <n v="0"/>
    <n v="0"/>
    <n v="0"/>
    <n v="0"/>
    <n v="0"/>
    <n v="0"/>
    <n v="0"/>
    <n v="0"/>
    <n v="0"/>
    <x v="1"/>
    <s v="Взаимодействие с куратором группы"/>
  </r>
  <r>
    <s v="АНПОО Юридический колледж"/>
    <s v="40.02.02 Правоохранительная деятельность"/>
    <n v="35"/>
    <n v="0"/>
    <n v="0"/>
    <n v="23"/>
    <n v="0"/>
    <n v="5"/>
    <n v="0"/>
    <n v="0"/>
    <n v="0"/>
    <n v="0"/>
    <n v="0"/>
    <n v="0"/>
    <n v="7"/>
    <n v="5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колледж Международного юридического института"/>
    <s v="40.02.03 Право и судебное администрирование"/>
    <n v="49"/>
    <n v="0"/>
    <n v="0"/>
    <n v="19"/>
    <n v="8"/>
    <n v="7"/>
    <n v="1"/>
    <n v="9"/>
    <n v="2"/>
    <n v="2"/>
    <n v="0"/>
    <n v="13"/>
    <n v="5"/>
    <n v="2"/>
    <n v="0"/>
    <n v="0"/>
    <n v="0"/>
    <n v="1"/>
    <n v="0"/>
    <n v="0"/>
    <n v="0"/>
    <n v="0"/>
    <n v="0"/>
    <n v="0"/>
    <x v="1"/>
    <s v="Информирование об имеющихся вакансиях"/>
  </r>
  <r>
    <s v="Волгоградский кооперативный институт (филиал) автономной некоммерческой образовательной организации высшего образования Центросоюза Российской Федерации &quot;Российский университет кооперации&quot;"/>
    <s v="40.02.01 Право и организация социального обеспечения"/>
    <n v="60"/>
    <n v="0"/>
    <n v="0"/>
    <n v="32"/>
    <n v="6"/>
    <n v="18"/>
    <n v="8"/>
    <n v="8"/>
    <n v="2"/>
    <n v="0"/>
    <n v="6"/>
    <n v="10"/>
    <n v="2"/>
    <n v="1"/>
    <n v="7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техникум железнодорожного транспорта - филиал ФГБОУ ВО Ростовский государственный университет путей сообщения"/>
    <s v="08.02.10 Строительство железных дорог, путь и путевое хозяйство"/>
    <n v="52"/>
    <n v="0"/>
    <n v="22"/>
    <n v="36"/>
    <n v="28"/>
    <n v="2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гоградский техникум железнодорожного транспорта - филиал ФГБОУ ВО Ростовский государственный университет путей сообщения"/>
    <s v="13.02.07 Электроснабжение (по отраслям)"/>
    <n v="31"/>
    <n v="0"/>
    <n v="3"/>
    <n v="17"/>
    <n v="11"/>
    <n v="1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гоградский техникум железнодорожного транспорта - филиал ФГБОУ ВО Ростовский государственный университет путей сообщения"/>
    <s v="23.02.06 Техническая эксплуатация подвижного состава железных дорог"/>
    <n v="183"/>
    <n v="0"/>
    <n v="46"/>
    <n v="102"/>
    <n v="82"/>
    <n v="3"/>
    <n v="0"/>
    <n v="0"/>
    <n v="0"/>
    <n v="0"/>
    <n v="0"/>
    <n v="0"/>
    <n v="78"/>
    <n v="3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гоградский техникум железнодорожного транспорта - филиал ФГБОУ ВО Ростовский государственный университет путей сообщения"/>
    <s v="27.02.03 Автоматика и телемеханика на транспорте (железнодорожном транспорте)"/>
    <n v="29"/>
    <n v="0"/>
    <n v="10"/>
    <n v="21"/>
    <n v="15"/>
    <n v="1"/>
    <n v="0"/>
    <n v="0"/>
    <n v="0"/>
    <n v="0"/>
    <n v="0"/>
    <n v="0"/>
    <n v="7"/>
    <n v="1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гоградский филиал Аккредитованного образовательного частного учреждения высшего образования Московский финансово-юридический университет МФЮА"/>
    <s v="38.02.07 Банковское дело"/>
    <n v="29"/>
    <n v="0"/>
    <n v="0"/>
    <n v="14"/>
    <n v="7"/>
    <n v="10"/>
    <n v="0"/>
    <n v="15"/>
    <n v="7"/>
    <n v="8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филиал Аккредитованного образовательного частного учреждения высшего образования Московский финансово-юридический университет МФЮА"/>
    <s v="38.02.01 Экономика и бухгалтерский учет (по отраслям)"/>
    <n v="7"/>
    <n v="0"/>
    <n v="0"/>
    <n v="3"/>
    <n v="2"/>
    <n v="3"/>
    <n v="0"/>
    <n v="4"/>
    <n v="0"/>
    <n v="4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филиал Аккредитованного образовательного частного учреждения высшего образования Московский финансово-юридический университет МФЮА"/>
    <s v="40.02.01 Право и организация социального обеспечения"/>
    <n v="47"/>
    <n v="0"/>
    <n v="0"/>
    <n v="22"/>
    <n v="7"/>
    <n v="17"/>
    <n v="0"/>
    <n v="25"/>
    <n v="14"/>
    <n v="20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филиал Аккредитованного образовательного частного учреждения высшего образования Московский финансово-юридический университет МФЮА"/>
    <s v="40.02.04 Юриспруденция"/>
    <n v="68"/>
    <n v="0"/>
    <n v="0"/>
    <n v="26"/>
    <n v="11"/>
    <n v="20"/>
    <n v="0"/>
    <n v="42"/>
    <n v="17"/>
    <n v="36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гоградский филиал РЭУ им. Г.В. Плеханова"/>
    <s v="38.02.05 Товароведение и экспертиза качества потребительских товаров"/>
    <n v="24"/>
    <n v="0"/>
    <n v="0"/>
    <n v="8"/>
    <n v="5"/>
    <n v="0"/>
    <n v="0"/>
    <n v="3"/>
    <n v="0"/>
    <n v="0"/>
    <n v="0"/>
    <n v="10"/>
    <n v="0"/>
    <n v="0"/>
    <n v="1"/>
    <n v="0"/>
    <n v="0"/>
    <n v="0"/>
    <n v="2"/>
    <n v="0"/>
    <n v="0"/>
    <n v="0"/>
    <n v="0"/>
    <n v="0"/>
    <x v="1"/>
    <s v="Информирование об имеющихся вакансиях"/>
  </r>
  <r>
    <s v="Волгоградский филиал РЭУ им. Г.В. Плеханова"/>
    <s v="38.02.01 Экономика и бухгалтерский учет (по отраслям)"/>
    <n v="32"/>
    <n v="0"/>
    <n v="0"/>
    <n v="7"/>
    <n v="3"/>
    <n v="0"/>
    <n v="0"/>
    <n v="0"/>
    <n v="0"/>
    <n v="0"/>
    <n v="0"/>
    <n v="18"/>
    <n v="1"/>
    <n v="0"/>
    <n v="0"/>
    <n v="0"/>
    <n v="0"/>
    <n v="0"/>
    <n v="3"/>
    <n v="0"/>
    <n v="0"/>
    <n v="3"/>
    <n v="0"/>
    <n v="0"/>
    <x v="1"/>
    <s v="Информирование об имеющихся вакансиях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09.02.07 Информационные системы и программирование"/>
    <n v="13"/>
    <n v="0"/>
    <n v="0"/>
    <n v="2"/>
    <n v="2"/>
    <n v="2"/>
    <n v="0"/>
    <n v="0"/>
    <n v="0"/>
    <n v="0"/>
    <n v="0"/>
    <n v="0"/>
    <n v="6"/>
    <n v="2"/>
    <n v="0"/>
    <n v="3"/>
    <n v="0"/>
    <n v="0"/>
    <n v="0"/>
    <n v="0"/>
    <n v="0"/>
    <n v="0"/>
    <n v="0"/>
    <n v="0"/>
    <x v="0"/>
    <s v="Взаимодействие с куратором групп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10.02.05 Обеспечение информационной безопасности автоматизированных систем"/>
    <n v="35"/>
    <n v="0"/>
    <n v="0"/>
    <n v="18"/>
    <n v="17"/>
    <n v="12"/>
    <n v="0"/>
    <n v="0"/>
    <n v="0"/>
    <n v="0"/>
    <n v="0"/>
    <n v="0"/>
    <n v="8"/>
    <n v="2"/>
    <n v="0"/>
    <n v="7"/>
    <n v="0"/>
    <n v="0"/>
    <n v="0"/>
    <n v="0"/>
    <n v="0"/>
    <n v="0"/>
    <n v="0"/>
    <n v="0"/>
    <x v="0"/>
    <s v="Взаимодействие с куратором групп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21.02.05 Земельно-имущественные отношения"/>
    <n v="43"/>
    <n v="0"/>
    <n v="0"/>
    <n v="22"/>
    <n v="10"/>
    <n v="12"/>
    <n v="0"/>
    <n v="4"/>
    <n v="0"/>
    <n v="4"/>
    <n v="0"/>
    <n v="0"/>
    <n v="6"/>
    <n v="5"/>
    <n v="0"/>
    <n v="2"/>
    <n v="0"/>
    <n v="0"/>
    <n v="0"/>
    <n v="0"/>
    <n v="0"/>
    <n v="0"/>
    <n v="4"/>
    <n v="0"/>
    <x v="0"/>
    <s v="Взаимодействие с куратором групп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38.02.01 Экономика и бухгалтерский учет (по отраслям)"/>
    <n v="32"/>
    <n v="2"/>
    <n v="0"/>
    <n v="25"/>
    <n v="19"/>
    <n v="16"/>
    <n v="0"/>
    <n v="0"/>
    <n v="0"/>
    <n v="0"/>
    <n v="0"/>
    <n v="0"/>
    <n v="1"/>
    <n v="2"/>
    <n v="0"/>
    <n v="4"/>
    <n v="0"/>
    <n v="0"/>
    <n v="0"/>
    <n v="0"/>
    <n v="0"/>
    <n v="0"/>
    <n v="0"/>
    <n v="0"/>
    <x v="1"/>
    <s v="Проведение информационно-разъяснительной работ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40.02.01 Право и организация социального обеспечения"/>
    <n v="82"/>
    <n v="0"/>
    <n v="0"/>
    <n v="64"/>
    <n v="26"/>
    <n v="29"/>
    <n v="9"/>
    <n v="0"/>
    <n v="0"/>
    <n v="0"/>
    <n v="0"/>
    <n v="0"/>
    <n v="11"/>
    <n v="7"/>
    <n v="0"/>
    <n v="0"/>
    <n v="0"/>
    <n v="0"/>
    <n v="0"/>
    <n v="0"/>
    <n v="0"/>
    <n v="0"/>
    <n v="0"/>
    <n v="0"/>
    <x v="1"/>
    <s v="Взаимодействие с куратором групп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40.02.04 Юриспруденция"/>
    <n v="12"/>
    <n v="0"/>
    <n v="0"/>
    <n v="12"/>
    <n v="12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Волгоградский филиал ФГБОУ инклюзивного высшего образования &quot;Российский государственный университет социальных технологий&quot;"/>
    <s v="54.02.01 Дизайн (по отраслям)"/>
    <n v="14"/>
    <n v="0"/>
    <n v="0"/>
    <n v="5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9"/>
    <n v="0"/>
    <x v="3"/>
    <s v="Взаимодействие с куратором группы"/>
  </r>
  <r>
    <s v="Волжский филиал ГАПОУ Волгоградский медико-экологический техникум"/>
    <s v="33.02.01 Фармация"/>
    <n v="282"/>
    <n v="3"/>
    <n v="0"/>
    <n v="212"/>
    <n v="109"/>
    <n v="15"/>
    <n v="5"/>
    <n v="41"/>
    <n v="41"/>
    <n v="0"/>
    <n v="0"/>
    <n v="15"/>
    <n v="5"/>
    <n v="8"/>
    <n v="0"/>
    <n v="1"/>
    <n v="0"/>
    <n v="0"/>
    <n v="0"/>
    <n v="0"/>
    <n v="0"/>
    <n v="0"/>
    <n v="0"/>
    <n v="0"/>
    <x v="4"/>
    <s v="Проведение информационно-разъяснительной работы"/>
  </r>
  <r>
    <s v="Волжский филиал ГАПОУ Волгоградский медико-экологический техникум"/>
    <s v="43.02.15 Поварское и кондитерское дело"/>
    <n v="22"/>
    <n v="1"/>
    <n v="0"/>
    <n v="14"/>
    <n v="7"/>
    <n v="11"/>
    <n v="3"/>
    <n v="4"/>
    <n v="4"/>
    <n v="0"/>
    <n v="0"/>
    <n v="0"/>
    <n v="3"/>
    <n v="1"/>
    <n v="0"/>
    <n v="0"/>
    <n v="0"/>
    <n v="0"/>
    <n v="0"/>
    <n v="0"/>
    <n v="0"/>
    <n v="0"/>
    <n v="0"/>
    <n v="0"/>
    <x v="2"/>
    <s v="Проведение информационно-разъяснительной работы"/>
  </r>
  <r>
    <s v="Волжский филиал ГАПОУ Волгоградский медико-экологический техникум"/>
    <s v="20.02.04 Пожарная безопасность"/>
    <n v="68"/>
    <n v="0"/>
    <n v="0"/>
    <n v="11"/>
    <n v="4"/>
    <n v="2"/>
    <n v="0"/>
    <n v="0"/>
    <n v="0"/>
    <n v="0"/>
    <n v="0"/>
    <n v="0"/>
    <n v="57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жский филиал ГАПОУ Волгоградский медико-экологический техникум"/>
    <s v="40.02.01 Право и организация социального обеспечения"/>
    <n v="20"/>
    <n v="0"/>
    <n v="0"/>
    <n v="17"/>
    <n v="5"/>
    <n v="2"/>
    <n v="0"/>
    <n v="0"/>
    <n v="0"/>
    <n v="0"/>
    <n v="0"/>
    <n v="0"/>
    <n v="3"/>
    <n v="0"/>
    <n v="0"/>
    <n v="0"/>
    <n v="0"/>
    <n v="0"/>
    <n v="0"/>
    <n v="0"/>
    <n v="0"/>
    <n v="0"/>
    <n v="0"/>
    <n v="0"/>
    <x v="1"/>
    <s v="Проведение информационно-разъяснительной работы"/>
  </r>
  <r>
    <s v="Волжский филиал ГАПОУ Волгоградский медико-экологический техникум"/>
    <s v="33.02.01 Фармация"/>
    <n v="282"/>
    <n v="3"/>
    <n v="0"/>
    <n v="212"/>
    <n v="109"/>
    <n v="15"/>
    <n v="5"/>
    <n v="41"/>
    <n v="41"/>
    <n v="0"/>
    <n v="0"/>
    <n v="15"/>
    <n v="5"/>
    <n v="8"/>
    <n v="0"/>
    <n v="1"/>
    <n v="0"/>
    <n v="0"/>
    <n v="0"/>
    <n v="0"/>
    <n v="0"/>
    <n v="0"/>
    <n v="0"/>
    <n v="0"/>
    <x v="4"/>
    <s v="Проведение информационно-разъяснительной работы"/>
  </r>
  <r>
    <s v="Волжский филиал ГАПОУ Волгоградский медико-экологический техникум"/>
    <s v="43.02.15 Поварское и кондитерское дело"/>
    <n v="22"/>
    <n v="1"/>
    <n v="0"/>
    <n v="14"/>
    <n v="7"/>
    <n v="11"/>
    <n v="3"/>
    <n v="4"/>
    <n v="4"/>
    <n v="0"/>
    <n v="0"/>
    <n v="0"/>
    <n v="3"/>
    <n v="1"/>
    <n v="0"/>
    <n v="0"/>
    <n v="0"/>
    <n v="0"/>
    <n v="0"/>
    <n v="0"/>
    <n v="0"/>
    <n v="0"/>
    <n v="0"/>
    <n v="0"/>
    <x v="2"/>
    <s v="Проведение информационно-разъяснительной работы"/>
  </r>
  <r>
    <s v="Волжский филиал ГАПОУ Волгоградский медико-экологический техникум"/>
    <s v="20.02.04 Пожарная безопасность"/>
    <n v="68"/>
    <n v="0"/>
    <n v="0"/>
    <n v="11"/>
    <n v="4"/>
    <n v="2"/>
    <n v="0"/>
    <n v="0"/>
    <n v="0"/>
    <n v="0"/>
    <n v="0"/>
    <n v="0"/>
    <n v="57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Волжский филиал ГАПОУ Волгоградский медико-экологический техникум"/>
    <s v="40.02.01 Право и организация социального обеспечения"/>
    <n v="20"/>
    <n v="0"/>
    <n v="0"/>
    <n v="17"/>
    <n v="5"/>
    <n v="2"/>
    <n v="0"/>
    <n v="0"/>
    <n v="0"/>
    <n v="0"/>
    <n v="0"/>
    <n v="0"/>
    <n v="3"/>
    <n v="0"/>
    <n v="0"/>
    <n v="0"/>
    <n v="0"/>
    <n v="0"/>
    <n v="0"/>
    <n v="0"/>
    <n v="0"/>
    <n v="0"/>
    <n v="0"/>
    <n v="0"/>
    <x v="1"/>
    <s v="Проведение информационно-разъяснительной работы"/>
  </r>
  <r>
    <s v="Волжский филиал ГАПОУ Волгоградский медицинский колледж"/>
    <s v="31.02.01 Лечебное дело"/>
    <n v="40"/>
    <n v="0"/>
    <n v="2"/>
    <n v="31"/>
    <n v="15"/>
    <n v="6"/>
    <n v="0"/>
    <n v="0"/>
    <n v="0"/>
    <n v="0"/>
    <n v="0"/>
    <n v="2"/>
    <n v="1"/>
    <n v="3"/>
    <n v="0"/>
    <n v="3"/>
    <n v="0"/>
    <n v="0"/>
    <n v="0"/>
    <n v="0"/>
    <n v="0"/>
    <n v="0"/>
    <n v="0"/>
    <n v="0"/>
    <x v="4"/>
    <s v="Экскурсии на предприятия"/>
  </r>
  <r>
    <s v="Волжский филиал ГАПОУ Волгоградский медицинский колледж"/>
    <s v="33.02.01 Фармация"/>
    <n v="82"/>
    <n v="1"/>
    <n v="0"/>
    <n v="66"/>
    <n v="22"/>
    <n v="3"/>
    <n v="0"/>
    <n v="0"/>
    <n v="0"/>
    <n v="0"/>
    <n v="0"/>
    <n v="13"/>
    <n v="1"/>
    <n v="2"/>
    <n v="0"/>
    <n v="0"/>
    <n v="0"/>
    <n v="0"/>
    <n v="0"/>
    <n v="0"/>
    <n v="0"/>
    <n v="0"/>
    <n v="0"/>
    <n v="0"/>
    <x v="4"/>
    <s v="Экскурсии на предприятия"/>
  </r>
  <r>
    <s v="Волжский филиал ГАПОУ Волгоградский медицинский колледж"/>
    <s v="34.02.01 Сестринское дело"/>
    <n v="213"/>
    <n v="3"/>
    <n v="11"/>
    <n v="149"/>
    <n v="80"/>
    <n v="17"/>
    <n v="0"/>
    <n v="1"/>
    <n v="1"/>
    <n v="0"/>
    <n v="0"/>
    <n v="43"/>
    <n v="7"/>
    <n v="10"/>
    <n v="1"/>
    <n v="2"/>
    <n v="0"/>
    <n v="0"/>
    <n v="0"/>
    <n v="0"/>
    <n v="0"/>
    <n v="0"/>
    <n v="0"/>
    <n v="0"/>
    <x v="4"/>
    <s v="Экскурсии на предприятия"/>
  </r>
  <r>
    <s v="Волжский филиал ОЧУ ВО Международный юридический институт"/>
    <s v="40.02.01 Право и организация социального обеспечения"/>
    <n v="125"/>
    <n v="1"/>
    <n v="0"/>
    <n v="50"/>
    <n v="30"/>
    <n v="30"/>
    <n v="0"/>
    <n v="55"/>
    <n v="55"/>
    <n v="35"/>
    <n v="0"/>
    <n v="0"/>
    <n v="2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жский филиал ФГАОУ Волгоградский государственный университет"/>
    <s v="09.02.07 Информационные системы и программирование"/>
    <n v="38"/>
    <n v="1"/>
    <n v="0"/>
    <n v="38"/>
    <n v="11"/>
    <n v="23"/>
    <n v="4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Волжский филиал ФГАОУ Волгоградский государственный университет"/>
    <s v="38.02.01 Экономика и бухгалтерский учет (по отраслям)"/>
    <n v="23"/>
    <n v="0"/>
    <n v="0"/>
    <n v="23"/>
    <n v="4"/>
    <n v="1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Волжский филиал ФГАОУ Волгоградский государственный университет"/>
    <s v="40.02.01 Право и организация социального обеспечения"/>
    <n v="66"/>
    <n v="0"/>
    <n v="0"/>
    <n v="66"/>
    <n v="10"/>
    <n v="18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АПОУ ВО УОР имени дважды Героя Советского Союза А.И. Родимцева"/>
    <s v="49.02.01 Физическая культура"/>
    <n v="72"/>
    <n v="0"/>
    <n v="0"/>
    <n v="27"/>
    <n v="27"/>
    <n v="0"/>
    <n v="0"/>
    <n v="15"/>
    <n v="0"/>
    <n v="0"/>
    <n v="15"/>
    <n v="30"/>
    <n v="0"/>
    <n v="0"/>
    <n v="0"/>
    <n v="0"/>
    <n v="0"/>
    <n v="0"/>
    <n v="0"/>
    <n v="0"/>
    <n v="0"/>
    <n v="0"/>
    <n v="0"/>
    <n v="0"/>
    <x v="5"/>
    <s v="Проведение информационно-разъяснительной работы"/>
  </r>
  <r>
    <s v="ГАПОУ Волгоградский медико-экологический техникум"/>
    <s v="18.01.02 Лаборант-эколог"/>
    <n v="29"/>
    <n v="0"/>
    <n v="0"/>
    <n v="18"/>
    <n v="18"/>
    <n v="0"/>
    <n v="0"/>
    <n v="1"/>
    <n v="0"/>
    <n v="0"/>
    <n v="0"/>
    <n v="8"/>
    <n v="0"/>
    <n v="2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медико-экологический техникум"/>
    <s v="18.02.09 Переработка нефти и газа"/>
    <n v="44"/>
    <n v="0"/>
    <n v="0"/>
    <n v="16"/>
    <n v="16"/>
    <n v="0"/>
    <n v="0"/>
    <n v="7"/>
    <n v="5"/>
    <n v="0"/>
    <n v="0"/>
    <n v="9"/>
    <n v="10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медико-экологический техникум"/>
    <s v="33.02.01 Фармация"/>
    <n v="269"/>
    <n v="2"/>
    <n v="0"/>
    <n v="210"/>
    <n v="195"/>
    <n v="0"/>
    <n v="0"/>
    <n v="22"/>
    <n v="15"/>
    <n v="0"/>
    <n v="0"/>
    <n v="13"/>
    <n v="2"/>
    <n v="16"/>
    <n v="0"/>
    <n v="6"/>
    <n v="0"/>
    <n v="0"/>
    <n v="0"/>
    <n v="0"/>
    <n v="0"/>
    <n v="0"/>
    <n v="0"/>
    <n v="0"/>
    <x v="4"/>
    <s v="Информирование об имеющихся вакансиях"/>
  </r>
  <r>
    <s v="ГАПОУ Волгоградский медико-экологический техникум"/>
    <s v="20.02.04 Пожарная безопасность"/>
    <n v="40"/>
    <n v="0"/>
    <n v="0"/>
    <n v="5"/>
    <n v="5"/>
    <n v="0"/>
    <n v="0"/>
    <n v="0"/>
    <n v="0"/>
    <n v="0"/>
    <n v="0"/>
    <n v="2"/>
    <n v="3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медико-экологический техникум"/>
    <s v="40.02.01 Право и организация социального обеспечения"/>
    <n v="23"/>
    <n v="0"/>
    <n v="0"/>
    <n v="16"/>
    <n v="16"/>
    <n v="0"/>
    <n v="0"/>
    <n v="0"/>
    <n v="0"/>
    <n v="0"/>
    <n v="0"/>
    <n v="3"/>
    <n v="3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АПОУ Волгоградский медицинский колледж"/>
    <s v="31.02.01 Лечебное дело"/>
    <n v="61"/>
    <n v="0"/>
    <n v="0"/>
    <n v="22"/>
    <n v="20"/>
    <n v="0"/>
    <n v="0"/>
    <n v="36"/>
    <n v="36"/>
    <n v="0"/>
    <n v="0"/>
    <n v="3"/>
    <n v="0"/>
    <n v="0"/>
    <n v="0"/>
    <n v="0"/>
    <n v="0"/>
    <n v="0"/>
    <n v="0"/>
    <n v="0"/>
    <n v="0"/>
    <n v="0"/>
    <n v="0"/>
    <n v="0"/>
    <x v="4"/>
    <s v="Проведение информационно-разъяснительной работы"/>
  </r>
  <r>
    <s v="ГАПОУ Волгоградский медицинский колледж"/>
    <s v="31.02.02 Акушерское дело"/>
    <n v="43"/>
    <n v="0"/>
    <n v="0"/>
    <n v="19"/>
    <n v="18"/>
    <n v="1"/>
    <n v="0"/>
    <n v="23"/>
    <n v="23"/>
    <n v="0"/>
    <n v="0"/>
    <n v="0"/>
    <n v="1"/>
    <n v="0"/>
    <n v="0"/>
    <n v="0"/>
    <n v="0"/>
    <n v="0"/>
    <n v="0"/>
    <n v="0"/>
    <n v="0"/>
    <n v="0"/>
    <n v="0"/>
    <n v="0"/>
    <x v="4"/>
    <s v="Экскурсии на предприятия"/>
  </r>
  <r>
    <s v="ГАПОУ Волгоградский медицинский колледж"/>
    <s v="31.02.03 Лабораторная диагностика"/>
    <n v="50"/>
    <n v="2"/>
    <n v="0"/>
    <n v="27"/>
    <n v="25"/>
    <n v="2"/>
    <n v="0"/>
    <n v="19"/>
    <n v="19"/>
    <n v="0"/>
    <n v="0"/>
    <n v="3"/>
    <n v="1"/>
    <n v="0"/>
    <n v="0"/>
    <n v="0"/>
    <n v="0"/>
    <n v="0"/>
    <n v="0"/>
    <n v="0"/>
    <n v="0"/>
    <n v="0"/>
    <n v="0"/>
    <n v="0"/>
    <x v="4"/>
    <s v="Информирование об имеющихся вакансиях"/>
  </r>
  <r>
    <s v="ГАПОУ Волгоградский медицинский колледж"/>
    <s v="31.02.05 Стоматология ортопедическая"/>
    <n v="49"/>
    <n v="0"/>
    <n v="0"/>
    <n v="15"/>
    <n v="13"/>
    <n v="0"/>
    <n v="0"/>
    <n v="28"/>
    <n v="28"/>
    <n v="0"/>
    <n v="0"/>
    <n v="4"/>
    <n v="1"/>
    <n v="1"/>
    <n v="0"/>
    <n v="0"/>
    <n v="0"/>
    <n v="0"/>
    <n v="0"/>
    <n v="0"/>
    <n v="0"/>
    <n v="0"/>
    <n v="0"/>
    <n v="0"/>
    <x v="4"/>
    <s v="Проведение информационно-разъяснительной работы"/>
  </r>
  <r>
    <s v="ГАПОУ Волгоградский медицинский колледж"/>
    <s v="34.02.01 Сестринское дело"/>
    <n v="392"/>
    <n v="1"/>
    <n v="0"/>
    <n v="154"/>
    <n v="129"/>
    <n v="0"/>
    <n v="0"/>
    <n v="231"/>
    <n v="231"/>
    <n v="0"/>
    <n v="0"/>
    <n v="7"/>
    <n v="0"/>
    <n v="0"/>
    <n v="0"/>
    <n v="0"/>
    <n v="0"/>
    <n v="0"/>
    <n v="0"/>
    <n v="0"/>
    <n v="0"/>
    <n v="0"/>
    <n v="0"/>
    <n v="0"/>
    <x v="4"/>
    <s v="Взаимодействие с куратором группы"/>
  </r>
  <r>
    <s v="ГАПОУ Волгоградский социально-педагогический колледж"/>
    <s v="09.02.07 Информационные системы и программирование"/>
    <n v="44"/>
    <n v="0"/>
    <n v="0"/>
    <n v="25"/>
    <n v="20"/>
    <n v="5"/>
    <n v="0"/>
    <n v="9"/>
    <n v="5"/>
    <n v="0"/>
    <n v="0"/>
    <n v="0"/>
    <n v="8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социально-педагогический колледж"/>
    <s v="39.02.01 Социальная работа"/>
    <n v="25"/>
    <n v="1"/>
    <n v="0"/>
    <n v="20"/>
    <n v="10"/>
    <n v="9"/>
    <n v="0"/>
    <n v="3"/>
    <n v="1"/>
    <n v="0"/>
    <n v="0"/>
    <n v="1"/>
    <n v="1"/>
    <n v="0"/>
    <n v="0"/>
    <n v="0"/>
    <n v="0"/>
    <n v="0"/>
    <n v="0"/>
    <n v="0"/>
    <n v="0"/>
    <n v="0"/>
    <n v="0"/>
    <n v="0"/>
    <x v="6"/>
    <s v="Информирование об имеющихся вакансиях"/>
  </r>
  <r>
    <s v="ГАПОУ Волгоградский социально-педагогический колледж"/>
    <s v="40.02.01 Право и организация социального обеспечения"/>
    <n v="35"/>
    <n v="0"/>
    <n v="0"/>
    <n v="21"/>
    <n v="14"/>
    <n v="8"/>
    <n v="0"/>
    <n v="4"/>
    <n v="4"/>
    <n v="0"/>
    <n v="0"/>
    <n v="3"/>
    <n v="6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АПОУ Волгоградский социально-педагогический колледж"/>
    <s v="42.02.01 Реклама"/>
    <n v="27"/>
    <n v="0"/>
    <n v="0"/>
    <n v="17"/>
    <n v="13"/>
    <n v="8"/>
    <n v="0"/>
    <n v="0"/>
    <n v="0"/>
    <n v="0"/>
    <n v="0"/>
    <n v="2"/>
    <n v="4"/>
    <n v="1"/>
    <n v="0"/>
    <n v="3"/>
    <n v="0"/>
    <n v="0"/>
    <n v="0"/>
    <n v="0"/>
    <n v="0"/>
    <n v="0"/>
    <n v="0"/>
    <n v="0"/>
    <x v="6"/>
    <s v="Информирование об имеющихся вакансиях"/>
  </r>
  <r>
    <s v="ГАПОУ Волгоградский социально-педагогический колледж"/>
    <s v="44.02.01 Дошкольное образование"/>
    <n v="108"/>
    <n v="2"/>
    <n v="0"/>
    <n v="92"/>
    <n v="70"/>
    <n v="36"/>
    <n v="0"/>
    <n v="10"/>
    <n v="4"/>
    <n v="1"/>
    <n v="0"/>
    <n v="5"/>
    <n v="0"/>
    <n v="1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АПОУ Волгоградский социально-педагогический колледж"/>
    <s v="44.02.02 Преподавание в начальных классах"/>
    <n v="147"/>
    <n v="3"/>
    <n v="1"/>
    <n v="134"/>
    <n v="109"/>
    <n v="38"/>
    <n v="0"/>
    <n v="10"/>
    <n v="8"/>
    <n v="1"/>
    <n v="0"/>
    <n v="3"/>
    <n v="0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АПОУ Волгоградский социально-педагогический колледж"/>
    <s v="44.02.03 Педагогика дополнительного образования"/>
    <n v="22"/>
    <n v="0"/>
    <n v="0"/>
    <n v="15"/>
    <n v="12"/>
    <n v="5"/>
    <n v="0"/>
    <n v="6"/>
    <n v="2"/>
    <n v="4"/>
    <n v="0"/>
    <n v="1"/>
    <n v="0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АПОУ Волгоградский социально-педагогический колледж"/>
    <s v="44.02.04 Специальное дошкольное образование"/>
    <n v="24"/>
    <n v="0"/>
    <n v="0"/>
    <n v="15"/>
    <n v="9"/>
    <n v="7"/>
    <n v="0"/>
    <n v="8"/>
    <n v="3"/>
    <n v="4"/>
    <n v="0"/>
    <n v="1"/>
    <n v="0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АПОУ Волгоградский социально-педагогический колледж"/>
    <s v="49.02.01 Физическая культура"/>
    <n v="74"/>
    <n v="0"/>
    <n v="0"/>
    <n v="35"/>
    <n v="21"/>
    <n v="16"/>
    <n v="0"/>
    <n v="12"/>
    <n v="8"/>
    <n v="2"/>
    <n v="0"/>
    <n v="6"/>
    <n v="21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АПОУ Волгоградский социально-педагогический колледж"/>
    <s v="53.02.01 Музыкальное образование"/>
    <n v="7"/>
    <n v="0"/>
    <n v="0"/>
    <n v="5"/>
    <n v="4"/>
    <n v="2"/>
    <n v="0"/>
    <n v="2"/>
    <n v="1"/>
    <n v="1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ГАПОУ Волгоградский техникум железнодорожного транспорта и коммуникаций"/>
    <s v="08.01.23 Бригадир-путеец"/>
    <n v="9"/>
    <n v="0"/>
    <n v="0"/>
    <n v="3"/>
    <n v="3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техникум железнодорожного транспорта и коммуникаций"/>
    <s v="15.01.05 Сварщик (ручной и частично механизированной сварки (наплавки)"/>
    <n v="20"/>
    <n v="1"/>
    <n v="0"/>
    <n v="5"/>
    <n v="5"/>
    <n v="0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техникум железнодорожного транспорта и коммуникаций"/>
    <s v="23.01.08 Слесарь по ремонту строительных машин"/>
    <n v="34"/>
    <n v="0"/>
    <n v="0"/>
    <n v="16"/>
    <n v="16"/>
    <n v="0"/>
    <n v="0"/>
    <n v="0"/>
    <n v="0"/>
    <n v="0"/>
    <n v="0"/>
    <n v="2"/>
    <n v="16"/>
    <n v="0"/>
    <n v="0"/>
    <n v="0"/>
    <n v="0"/>
    <n v="0"/>
    <n v="0"/>
    <n v="0"/>
    <n v="0"/>
    <n v="0"/>
    <n v="0"/>
    <n v="0"/>
    <x v="0"/>
    <s v="Экскурсии на предприятия"/>
  </r>
  <r>
    <s v="ГАПОУ Волгоградский техникум железнодорожного транспорта и коммуникаций"/>
    <s v="23.01.09 Машинист локомотива"/>
    <n v="24"/>
    <n v="0"/>
    <n v="0"/>
    <n v="9"/>
    <n v="9"/>
    <n v="0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x v="0"/>
    <s v="Экскурсии на предприятия"/>
  </r>
  <r>
    <s v="ГАПОУ Волгоградский техникум железнодорожного транспорта и коммуникаций"/>
    <s v="23.01.10 Слесарь по обслуживанию и ремонту подвижного состава"/>
    <n v="22"/>
    <n v="0"/>
    <n v="0"/>
    <n v="8"/>
    <n v="8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АПОУ Волгоградский техникум железнодорожного транспорта и коммуникаций"/>
    <s v="23.02.01 Организация перевозок и управление на транспорте (по видам)"/>
    <n v="30"/>
    <n v="0"/>
    <n v="0"/>
    <n v="20"/>
    <n v="20"/>
    <n v="5"/>
    <n v="0"/>
    <n v="0"/>
    <n v="0"/>
    <n v="0"/>
    <n v="0"/>
    <n v="0"/>
    <n v="6"/>
    <n v="4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АПОУ Волгоградский техникум железнодорожного транспорта и коммуникаций"/>
    <s v="23.02.04 Техническая эксплуатация подъемно-транспортных, строительных, дорожных машин и оборудования (по отраслям)"/>
    <n v="10"/>
    <n v="0"/>
    <n v="0"/>
    <n v="2"/>
    <n v="2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Волгоградский техникум железнодорожного транспорта и коммуникаций"/>
    <s v="38.02.03 Операционная деятельность в логистике"/>
    <n v="22"/>
    <n v="1"/>
    <n v="0"/>
    <n v="14"/>
    <n v="8"/>
    <n v="7"/>
    <n v="0"/>
    <n v="0"/>
    <n v="0"/>
    <n v="0"/>
    <n v="0"/>
    <n v="0"/>
    <n v="5"/>
    <n v="3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АПОУ Волгоградский техникум железнодорожного транспорта и коммуникаций"/>
    <s v="43.02.06 Сервис на транспорте (по видам транспорта)"/>
    <n v="19"/>
    <n v="0"/>
    <n v="0"/>
    <n v="16"/>
    <n v="12"/>
    <n v="6"/>
    <n v="0"/>
    <n v="0"/>
    <n v="0"/>
    <n v="0"/>
    <n v="0"/>
    <n v="0"/>
    <n v="0"/>
    <n v="3"/>
    <n v="0"/>
    <n v="0"/>
    <n v="0"/>
    <n v="0"/>
    <n v="0"/>
    <n v="0"/>
    <n v="0"/>
    <n v="0"/>
    <n v="0"/>
    <n v="0"/>
    <x v="2"/>
    <s v="Проведение информационно-разъяснительной работы"/>
  </r>
  <r>
    <s v="ГАПОУ Еланский аграрный колледж"/>
    <s v="35.01.14 Мастер по техническому обслуживанию и ремонту машинно-тракторного парка"/>
    <n v="30"/>
    <n v="0"/>
    <n v="0"/>
    <n v="16"/>
    <n v="6"/>
    <n v="0"/>
    <n v="0"/>
    <n v="0"/>
    <n v="0"/>
    <n v="0"/>
    <n v="0"/>
    <n v="3"/>
    <n v="11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Еланский аграрный колледж"/>
    <s v="19.02.07 Технология молока и молочных продуктов"/>
    <n v="41"/>
    <n v="0"/>
    <n v="0"/>
    <n v="28"/>
    <n v="12"/>
    <n v="0"/>
    <n v="0"/>
    <n v="0"/>
    <n v="0"/>
    <n v="0"/>
    <n v="0"/>
    <n v="5"/>
    <n v="6"/>
    <n v="2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Еланский аграрный колледж"/>
    <s v="35.02.06 Технология производства и переработки сельскохозяйственной продукции"/>
    <n v="38"/>
    <n v="0"/>
    <n v="0"/>
    <n v="14"/>
    <n v="6"/>
    <n v="0"/>
    <n v="0"/>
    <n v="0"/>
    <n v="0"/>
    <n v="0"/>
    <n v="0"/>
    <n v="9"/>
    <n v="15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Еланский аграрный колледж"/>
    <s v="35.01.27 Мастер сельскохозяйственного производства"/>
    <n v="21"/>
    <n v="0"/>
    <n v="0"/>
    <n v="6"/>
    <n v="2"/>
    <n v="0"/>
    <n v="0"/>
    <n v="0"/>
    <n v="0"/>
    <n v="0"/>
    <n v="0"/>
    <n v="3"/>
    <n v="10"/>
    <n v="2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Камышинский политехнический колледж"/>
    <s v="08.02.01 Строительство и эксплуатация зданий и сооружений"/>
    <n v="17"/>
    <n v="0"/>
    <n v="0"/>
    <n v="9"/>
    <n v="2"/>
    <n v="4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Камышинский политехнический колледж"/>
    <s v="08.02.11 Управление, эксплуатация и обслуживание многоквартирного дома"/>
    <n v="16"/>
    <n v="0"/>
    <n v="0"/>
    <n v="10"/>
    <n v="2"/>
    <n v="4"/>
    <n v="0"/>
    <n v="0"/>
    <n v="0"/>
    <n v="0"/>
    <n v="0"/>
    <n v="0"/>
    <n v="5"/>
    <n v="0"/>
    <n v="0"/>
    <n v="1"/>
    <n v="0"/>
    <n v="0"/>
    <n v="0"/>
    <n v="0"/>
    <n v="0"/>
    <n v="0"/>
    <n v="0"/>
    <n v="0"/>
    <x v="0"/>
    <s v="Взаимодействие с куратором группы"/>
  </r>
  <r>
    <s v="ГАПОУ Камышинский политехнический колледж"/>
    <s v="08.01.18 Электромонтажник электрических сетей и электрооборудования"/>
    <n v="14"/>
    <n v="1"/>
    <n v="0"/>
    <n v="4"/>
    <n v="2"/>
    <n v="1"/>
    <n v="0"/>
    <n v="0"/>
    <n v="0"/>
    <n v="0"/>
    <n v="0"/>
    <n v="0"/>
    <n v="1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Камышинский политехнический колледж"/>
    <s v="09.02.07 Информационные системы и программирование"/>
    <n v="70"/>
    <n v="0"/>
    <n v="0"/>
    <n v="37"/>
    <n v="17"/>
    <n v="16"/>
    <n v="0"/>
    <n v="0"/>
    <n v="0"/>
    <n v="0"/>
    <n v="0"/>
    <n v="5"/>
    <n v="24"/>
    <n v="0"/>
    <n v="1"/>
    <n v="3"/>
    <n v="0"/>
    <n v="0"/>
    <n v="0"/>
    <n v="0"/>
    <n v="0"/>
    <n v="0"/>
    <n v="0"/>
    <n v="0"/>
    <x v="0"/>
    <s v="Информирование об имеющихся вакансиях"/>
  </r>
  <r>
    <s v="ГАПОУ Камышинский политехнический колледж"/>
    <s v="15.01.05 Сварщик (ручной и частично механизированной сварки (наплавки)"/>
    <n v="49"/>
    <n v="0"/>
    <n v="0"/>
    <n v="16"/>
    <n v="7"/>
    <n v="2"/>
    <n v="0"/>
    <n v="0"/>
    <n v="0"/>
    <n v="0"/>
    <n v="0"/>
    <n v="3"/>
    <n v="29"/>
    <n v="0"/>
    <n v="1"/>
    <n v="0"/>
    <n v="0"/>
    <n v="0"/>
    <n v="0"/>
    <n v="0"/>
    <n v="0"/>
    <n v="0"/>
    <n v="0"/>
    <n v="0"/>
    <x v="0"/>
    <s v="Экскурсии на предприятия"/>
  </r>
  <r>
    <s v="ГАПОУ Камышинский политехнический колледж"/>
    <s v="15.01.33 Токарь на станках с числовым программным управлением"/>
    <n v="26"/>
    <n v="1"/>
    <n v="0"/>
    <n v="8"/>
    <n v="2"/>
    <n v="1"/>
    <n v="0"/>
    <n v="0"/>
    <n v="0"/>
    <n v="0"/>
    <n v="0"/>
    <n v="1"/>
    <n v="17"/>
    <n v="0"/>
    <n v="0"/>
    <n v="0"/>
    <n v="0"/>
    <n v="0"/>
    <n v="0"/>
    <n v="0"/>
    <n v="0"/>
    <n v="0"/>
    <n v="0"/>
    <n v="0"/>
    <x v="0"/>
    <s v="Экскурсии на предприятия"/>
  </r>
  <r>
    <s v="ГАПОУ Камышинский политехнический колледж"/>
    <s v="23.02.07 Техническое обслуживание и ремонт двигателей, систем и агрегатов автомобилей"/>
    <n v="37"/>
    <n v="0"/>
    <n v="0"/>
    <n v="19"/>
    <n v="12"/>
    <n v="4"/>
    <n v="3"/>
    <n v="0"/>
    <n v="0"/>
    <n v="0"/>
    <n v="0"/>
    <n v="3"/>
    <n v="1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АПОУ Камышинский политехнический колледж"/>
    <s v="35.02.08 Электрификация и автоматизация сельского хозяйства"/>
    <n v="39"/>
    <n v="1"/>
    <n v="0"/>
    <n v="19"/>
    <n v="10"/>
    <n v="5"/>
    <n v="0"/>
    <n v="0"/>
    <n v="0"/>
    <n v="0"/>
    <n v="0"/>
    <n v="2"/>
    <n v="18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Камышинский политехнический колледж"/>
    <s v="35.02.08 Электротехнические системы в агропромышленном комплексе (АПК)"/>
    <n v="24"/>
    <n v="0"/>
    <n v="0"/>
    <n v="10"/>
    <n v="5"/>
    <n v="2"/>
    <n v="0"/>
    <n v="0"/>
    <n v="0"/>
    <n v="0"/>
    <n v="0"/>
    <n v="2"/>
    <n v="12"/>
    <n v="0"/>
    <n v="0"/>
    <n v="0"/>
    <n v="0"/>
    <n v="0"/>
    <n v="0"/>
    <n v="0"/>
    <n v="0"/>
    <n v="0"/>
    <n v="0"/>
    <n v="0"/>
    <x v="7"/>
    <s v="Взаимодействие с куратором группы"/>
  </r>
  <r>
    <s v="ГАПОУ Камышинский политехнический колледж"/>
    <s v="35.02.07 Механизация сельского хозяйства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Камышинский политехнический колледж"/>
    <s v="35.02.16 Эксплуатация и ремонт сельскохозяйственной техники и оборудования"/>
    <n v="11"/>
    <n v="0"/>
    <n v="0"/>
    <n v="4"/>
    <n v="1"/>
    <n v="0"/>
    <n v="0"/>
    <n v="0"/>
    <n v="0"/>
    <n v="0"/>
    <n v="0"/>
    <n v="1"/>
    <n v="6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АПОУ Камышинский политехнический колледж"/>
    <s v="43.02.15 Поварское и кондитерское дело"/>
    <n v="26"/>
    <n v="0"/>
    <n v="0"/>
    <n v="16"/>
    <n v="10"/>
    <n v="4"/>
    <n v="0"/>
    <n v="0"/>
    <n v="0"/>
    <n v="0"/>
    <n v="0"/>
    <n v="3"/>
    <n v="6"/>
    <n v="0"/>
    <n v="0"/>
    <n v="1"/>
    <n v="0"/>
    <n v="0"/>
    <n v="0"/>
    <n v="0"/>
    <n v="0"/>
    <n v="0"/>
    <n v="0"/>
    <n v="0"/>
    <x v="2"/>
    <s v="Взаимодействие с куратором группы"/>
  </r>
  <r>
    <s v="ГБОУ ВО Волгоградская государственная консерватория им. П.А. Серебрякова"/>
    <s v="53.02.02 Музыкальное искусство эстрады (по видам)"/>
    <n v="7"/>
    <n v="0"/>
    <n v="0"/>
    <n v="0"/>
    <n v="0"/>
    <n v="0"/>
    <n v="0"/>
    <n v="7"/>
    <n v="7"/>
    <n v="7"/>
    <n v="0"/>
    <n v="0"/>
    <n v="0"/>
    <n v="0"/>
    <n v="0"/>
    <n v="0"/>
    <n v="0"/>
    <n v="0"/>
    <n v="0"/>
    <n v="0"/>
    <n v="0"/>
    <n v="0"/>
    <n v="0"/>
    <n v="0"/>
    <x v="3"/>
    <s v="Проведение информационно-разъяснительной работы"/>
  </r>
  <r>
    <s v="ГБОУ ВО Волгоградская государственная консерватория им. П.А. Серебрякова"/>
    <s v="53.02.03 Инструментальное исполнительство (по видам инструментов)"/>
    <n v="18"/>
    <n v="0"/>
    <n v="0"/>
    <n v="6"/>
    <n v="6"/>
    <n v="6"/>
    <n v="1"/>
    <n v="0"/>
    <n v="0"/>
    <n v="0"/>
    <n v="0"/>
    <n v="10"/>
    <n v="2"/>
    <n v="0"/>
    <n v="0"/>
    <n v="0"/>
    <n v="0"/>
    <n v="0"/>
    <n v="0"/>
    <n v="0"/>
    <n v="0"/>
    <n v="0"/>
    <n v="0"/>
    <n v="0"/>
    <x v="3"/>
    <s v="Взаимодействие с куратором группы"/>
  </r>
  <r>
    <s v="ГБОУ ВО Волгоградская государственная консерватория им. П.А. Серебрякова"/>
    <s v="53.02.04 Вокальное искусство"/>
    <n v="6"/>
    <n v="0"/>
    <n v="0"/>
    <n v="1"/>
    <n v="1"/>
    <n v="1"/>
    <n v="0"/>
    <n v="0"/>
    <n v="0"/>
    <n v="0"/>
    <n v="0"/>
    <n v="5"/>
    <n v="0"/>
    <n v="0"/>
    <n v="0"/>
    <n v="0"/>
    <n v="0"/>
    <n v="0"/>
    <n v="0"/>
    <n v="0"/>
    <n v="0"/>
    <n v="0"/>
    <n v="0"/>
    <n v="0"/>
    <x v="3"/>
    <s v="Проведение информационно-разъяснительной работы"/>
  </r>
  <r>
    <s v="ГБОУ ВО Волгоградская государственная консерватория им. П.А. Серебрякова"/>
    <s v="53.02.05 Сольное и хоровое народное пение"/>
    <n v="2"/>
    <n v="0"/>
    <n v="0"/>
    <n v="1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x v="3"/>
    <s v="Проведение информационно-разъяснительной работы"/>
  </r>
  <r>
    <s v="ГБОУ ВО Волгоградская государственная консерватория им. П.А. Серебрякова"/>
    <s v="53.02.06 Хоровое дирижирование"/>
    <n v="4"/>
    <n v="0"/>
    <n v="0"/>
    <n v="2"/>
    <n v="2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x v="3"/>
    <s v="Взаимодействие с куратором группы"/>
  </r>
  <r>
    <s v="ГБОУ ВО Волгоградская государственная консерватория им. П.А. Серебрякова"/>
    <s v="53.02.07 Теория музыки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x v="3"/>
    <s v="Проведение информационно-разъяснительной работы"/>
  </r>
  <r>
    <s v="ГБОУ ВО Волгоградская государственная консерватория им. П.А. Серебрякова"/>
    <s v="54.02.01 Дизайн (по отраслям)"/>
    <n v="12"/>
    <n v="0"/>
    <n v="0"/>
    <n v="3"/>
    <n v="3"/>
    <n v="3"/>
    <n v="0"/>
    <n v="9"/>
    <n v="9"/>
    <n v="0"/>
    <n v="0"/>
    <n v="0"/>
    <n v="0"/>
    <n v="0"/>
    <n v="0"/>
    <n v="0"/>
    <n v="0"/>
    <n v="0"/>
    <n v="0"/>
    <n v="0"/>
    <n v="0"/>
    <n v="0"/>
    <n v="0"/>
    <n v="0"/>
    <x v="3"/>
    <s v="Проведение информационно-разъяснительной работы"/>
  </r>
  <r>
    <s v="ГБОУ ВО Волгоградская государственная консерватория им. П.А. Серебрякова"/>
    <s v="54.02.05 Живопись (по видам)"/>
    <n v="9"/>
    <n v="0"/>
    <n v="0"/>
    <n v="4"/>
    <n v="4"/>
    <n v="4"/>
    <n v="0"/>
    <n v="0"/>
    <n v="0"/>
    <n v="0"/>
    <n v="0"/>
    <n v="5"/>
    <n v="0"/>
    <n v="0"/>
    <n v="0"/>
    <n v="0"/>
    <n v="0"/>
    <n v="0"/>
    <n v="0"/>
    <n v="0"/>
    <n v="0"/>
    <n v="0"/>
    <n v="0"/>
    <n v="0"/>
    <x v="3"/>
    <s v="Направление в ЦЗН"/>
  </r>
  <r>
    <s v="ГБОУ ВО Волжский институт экономики, педагогики и права"/>
    <s v="38.02.01 Экономика и бухгалтерский учет (по отраслям)"/>
    <n v="35"/>
    <n v="1"/>
    <n v="0"/>
    <n v="25"/>
    <n v="17"/>
    <n v="10"/>
    <n v="0"/>
    <n v="7"/>
    <n v="4"/>
    <n v="3"/>
    <n v="0"/>
    <n v="1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ОУ ВО Волжский институт экономики, педагогики и права"/>
    <s v="38.02.07 Банковское дело"/>
    <n v="30"/>
    <n v="0"/>
    <n v="0"/>
    <n v="22"/>
    <n v="15"/>
    <n v="7"/>
    <n v="0"/>
    <n v="0"/>
    <n v="0"/>
    <n v="0"/>
    <n v="0"/>
    <n v="1"/>
    <n v="7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ОУ ВО Волжский институт экономики, педагогики и права"/>
    <s v="40.02.01 Право и организация социального обеспечения"/>
    <n v="100"/>
    <n v="2"/>
    <n v="0"/>
    <n v="75"/>
    <n v="40"/>
    <n v="30"/>
    <n v="4"/>
    <n v="7"/>
    <n v="5"/>
    <n v="0"/>
    <n v="0"/>
    <n v="5"/>
    <n v="13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ОУ ВО Волжский институт экономики, педагогики и права"/>
    <s v="44.02.01 Дошкольное образование"/>
    <n v="48"/>
    <n v="0"/>
    <n v="0"/>
    <n v="40"/>
    <n v="35"/>
    <n v="12"/>
    <n v="0"/>
    <n v="6"/>
    <n v="2"/>
    <n v="0"/>
    <n v="0"/>
    <n v="0"/>
    <n v="0"/>
    <n v="2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БОУ ВО Волжский институт экономики, педагогики и права"/>
    <s v="44.02.02 Преподавание в начальных классах"/>
    <n v="26"/>
    <n v="0"/>
    <n v="0"/>
    <n v="20"/>
    <n v="17"/>
    <n v="15"/>
    <n v="1"/>
    <n v="5"/>
    <n v="1"/>
    <n v="0"/>
    <n v="0"/>
    <n v="0"/>
    <n v="1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БОУ ВО Волжский институт экономики, педагогики и права"/>
    <s v="54.02.01 Дизайн (по отраслям)"/>
    <n v="25"/>
    <n v="0"/>
    <n v="0"/>
    <n v="20"/>
    <n v="15"/>
    <n v="12"/>
    <n v="0"/>
    <n v="5"/>
    <n v="1"/>
    <n v="0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ГБПОУ Арчединский лесной колледж"/>
    <s v="23.02.04 Техническая эксплуатация подъемно-транспортных, строительных, дорожных машин и оборудования (по отраслям)"/>
    <n v="19"/>
    <n v="0"/>
    <n v="0"/>
    <n v="9"/>
    <n v="4"/>
    <n v="0"/>
    <n v="1"/>
    <n v="0"/>
    <n v="0"/>
    <n v="0"/>
    <n v="0"/>
    <n v="0"/>
    <n v="1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Арчединский лесной колледж"/>
    <s v="35.01.09 Мастер растениеводства"/>
    <n v="14"/>
    <n v="0"/>
    <n v="0"/>
    <n v="6"/>
    <n v="0"/>
    <n v="0"/>
    <n v="0"/>
    <n v="1"/>
    <n v="0"/>
    <n v="0"/>
    <n v="0"/>
    <n v="0"/>
    <n v="1"/>
    <n v="3"/>
    <n v="0"/>
    <n v="0"/>
    <n v="0"/>
    <n v="0"/>
    <n v="0"/>
    <n v="0"/>
    <n v="0"/>
    <n v="1"/>
    <n v="0"/>
    <n v="2"/>
    <x v="7"/>
    <s v="Проведение информационно-разъяснительной работы"/>
  </r>
  <r>
    <s v="ГБПОУ Арчединский лесной колледж"/>
    <s v="35.01.14 Мастер по техническому обслуживанию и ремонту машинно-тракторного парка"/>
    <n v="14"/>
    <n v="0"/>
    <n v="0"/>
    <n v="6"/>
    <n v="2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Арчединский лесной колледж"/>
    <s v="35.01.26 Мастер растениеводства"/>
    <n v="11"/>
    <n v="0"/>
    <n v="0"/>
    <n v="0"/>
    <n v="0"/>
    <n v="0"/>
    <n v="0"/>
    <n v="0"/>
    <n v="0"/>
    <n v="0"/>
    <n v="0"/>
    <n v="0"/>
    <n v="2"/>
    <n v="4"/>
    <n v="0"/>
    <n v="1"/>
    <n v="0"/>
    <n v="0"/>
    <n v="0"/>
    <n v="0"/>
    <n v="0"/>
    <n v="1"/>
    <n v="0"/>
    <n v="3"/>
    <x v="7"/>
    <s v="Проведение информационно-разъяснительной работы"/>
  </r>
  <r>
    <s v="ГБПОУ Арчединский лесной колледж"/>
    <s v="35.01.27 Мастер сельскохозяйственного производства"/>
    <n v="19"/>
    <n v="0"/>
    <n v="0"/>
    <n v="13"/>
    <n v="3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Арчединский лесной колледж"/>
    <s v="35.02.01 Лесное и лесопарковое хозяйство"/>
    <n v="11"/>
    <n v="0"/>
    <n v="0"/>
    <n v="5"/>
    <n v="2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Арчединский лесной колледж"/>
    <s v="35.02.06 Технология производства и переработки сельскохозяйственной продукции"/>
    <n v="7"/>
    <n v="0"/>
    <n v="1"/>
    <n v="3"/>
    <n v="1"/>
    <n v="1"/>
    <n v="0"/>
    <n v="1"/>
    <n v="0"/>
    <n v="0"/>
    <n v="0"/>
    <n v="0"/>
    <n v="0"/>
    <n v="1"/>
    <n v="0"/>
    <n v="2"/>
    <n v="0"/>
    <n v="0"/>
    <n v="0"/>
    <n v="0"/>
    <n v="0"/>
    <n v="0"/>
    <n v="0"/>
    <n v="0"/>
    <x v="7"/>
    <s v="Проведение информационно-разъяснительной работы"/>
  </r>
  <r>
    <s v="ГБПОУ Арчединский лесной колледж"/>
    <s v="35.02.12 Садово-парковое и ландшафтное строительство"/>
    <n v="29"/>
    <n v="0"/>
    <n v="0"/>
    <n v="6"/>
    <n v="0"/>
    <n v="1"/>
    <n v="0"/>
    <n v="0"/>
    <n v="0"/>
    <n v="0"/>
    <n v="0"/>
    <n v="6"/>
    <n v="5"/>
    <n v="1"/>
    <n v="0"/>
    <n v="0"/>
    <n v="0"/>
    <n v="0"/>
    <n v="0"/>
    <n v="0"/>
    <n v="0"/>
    <n v="7"/>
    <n v="0"/>
    <n v="4"/>
    <x v="7"/>
    <s v="Проведение информационно-разъяснительной работы"/>
  </r>
  <r>
    <s v="ГБПОУ Быковский аграрный техникум"/>
    <s v="36.02.02 Зоотехния"/>
    <n v="10"/>
    <n v="0"/>
    <n v="0"/>
    <n v="6"/>
    <n v="1"/>
    <n v="0"/>
    <n v="0"/>
    <n v="1"/>
    <n v="1"/>
    <n v="0"/>
    <n v="0"/>
    <n v="0"/>
    <n v="2"/>
    <n v="1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Быковский аграрный техникум"/>
    <s v="35.02.05 Агрономия"/>
    <n v="29"/>
    <n v="0"/>
    <n v="0"/>
    <n v="13"/>
    <n v="2"/>
    <n v="0"/>
    <n v="1"/>
    <n v="0"/>
    <n v="0"/>
    <n v="0"/>
    <n v="0"/>
    <n v="5"/>
    <n v="10"/>
    <n v="1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Быковский аграрный техникум"/>
    <s v="40.02.01 Право и организация социального обеспечения"/>
    <n v="33"/>
    <n v="0"/>
    <n v="0"/>
    <n v="20"/>
    <n v="3"/>
    <n v="1"/>
    <n v="4"/>
    <n v="4"/>
    <n v="2"/>
    <n v="0"/>
    <n v="0"/>
    <n v="2"/>
    <n v="4"/>
    <n v="1"/>
    <n v="2"/>
    <n v="0"/>
    <n v="0"/>
    <n v="0"/>
    <n v="0"/>
    <n v="0"/>
    <n v="0"/>
    <n v="0"/>
    <n v="0"/>
    <n v="0"/>
    <x v="1"/>
    <s v="Взаимодействие с куратором группы"/>
  </r>
  <r>
    <s v="ГБПОУ Быковский аграрный техникум"/>
    <s v="36.02.02 Зоотехния"/>
    <n v="10"/>
    <n v="0"/>
    <n v="0"/>
    <n v="6"/>
    <n v="1"/>
    <n v="0"/>
    <n v="0"/>
    <n v="1"/>
    <n v="1"/>
    <n v="0"/>
    <n v="0"/>
    <n v="0"/>
    <n v="2"/>
    <n v="1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Быковский аграрный техникум"/>
    <s v="35.02.05 Агрономия"/>
    <n v="29"/>
    <n v="0"/>
    <n v="0"/>
    <n v="13"/>
    <n v="2"/>
    <n v="0"/>
    <n v="1"/>
    <n v="0"/>
    <n v="0"/>
    <n v="0"/>
    <n v="0"/>
    <n v="5"/>
    <n v="10"/>
    <n v="1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Быковский аграрный техникум"/>
    <s v="40.02.01 Право и организация социального обеспечения"/>
    <n v="33"/>
    <n v="0"/>
    <n v="0"/>
    <n v="20"/>
    <n v="3"/>
    <n v="1"/>
    <n v="4"/>
    <n v="4"/>
    <n v="2"/>
    <n v="0"/>
    <n v="0"/>
    <n v="2"/>
    <n v="4"/>
    <n v="1"/>
    <n v="2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индустриальный техникум"/>
    <s v="08.01.18 Электромонтажник электрических сетей и электрооборудования"/>
    <n v="15"/>
    <n v="0"/>
    <n v="0"/>
    <n v="7"/>
    <n v="5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08.01.31 Электромонтажник электрических сетей и электрооборудования"/>
    <n v="21"/>
    <n v="0"/>
    <n v="0"/>
    <n v="8"/>
    <n v="8"/>
    <n v="0"/>
    <n v="0"/>
    <n v="0"/>
    <n v="0"/>
    <n v="0"/>
    <n v="0"/>
    <n v="1"/>
    <n v="12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08.01.27 Мастер общестроительных работ"/>
    <n v="14"/>
    <n v="0"/>
    <n v="0"/>
    <n v="9"/>
    <n v="8"/>
    <n v="0"/>
    <n v="0"/>
    <n v="0"/>
    <n v="0"/>
    <n v="0"/>
    <n v="0"/>
    <n v="1"/>
    <n v="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08.02.01 Строительство и эксплуатация зданий и сооружений"/>
    <n v="35"/>
    <n v="0"/>
    <n v="0"/>
    <n v="19"/>
    <n v="13"/>
    <n v="2"/>
    <n v="0"/>
    <n v="8"/>
    <n v="5"/>
    <n v="0"/>
    <n v="0"/>
    <n v="2"/>
    <n v="5"/>
    <n v="1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09.01.03 Оператор информационных систем и ресурсов"/>
    <n v="14"/>
    <n v="0"/>
    <n v="0"/>
    <n v="7"/>
    <n v="2"/>
    <n v="2"/>
    <n v="0"/>
    <n v="4"/>
    <n v="2"/>
    <n v="0"/>
    <n v="0"/>
    <n v="2"/>
    <n v="1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09.02.07 Информационные системы и программирование"/>
    <n v="28"/>
    <n v="2"/>
    <n v="0"/>
    <n v="10"/>
    <n v="2"/>
    <n v="0"/>
    <n v="2"/>
    <n v="3"/>
    <n v="2"/>
    <n v="0"/>
    <n v="0"/>
    <n v="2"/>
    <n v="10"/>
    <n v="0"/>
    <n v="1"/>
    <n v="1"/>
    <n v="0"/>
    <n v="0"/>
    <n v="0"/>
    <n v="1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13.01.10 Электромонтер по ремонту и обслуживанию электрооборудования (по отраслям)"/>
    <n v="25"/>
    <n v="0"/>
    <n v="0"/>
    <n v="19"/>
    <n v="6"/>
    <n v="0"/>
    <n v="1"/>
    <n v="3"/>
    <n v="3"/>
    <n v="0"/>
    <n v="0"/>
    <n v="1"/>
    <n v="1"/>
    <n v="1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15.01.05 Сварщик (ручной и частично механизированной сварки (наплавки)"/>
    <n v="34"/>
    <n v="0"/>
    <n v="0"/>
    <n v="6"/>
    <n v="2"/>
    <n v="0"/>
    <n v="0"/>
    <n v="10"/>
    <n v="5"/>
    <n v="0"/>
    <n v="0"/>
    <n v="2"/>
    <n v="16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15.02.08 Технология машиностроения"/>
    <n v="16"/>
    <n v="1"/>
    <n v="0"/>
    <n v="7"/>
    <n v="5"/>
    <n v="0"/>
    <n v="0"/>
    <n v="4"/>
    <n v="2"/>
    <n v="0"/>
    <n v="0"/>
    <n v="1"/>
    <n v="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18.01.27 Машинист технологических насосов и компрессоров"/>
    <n v="13"/>
    <n v="0"/>
    <n v="13"/>
    <n v="7"/>
    <n v="7"/>
    <n v="0"/>
    <n v="0"/>
    <n v="2"/>
    <n v="2"/>
    <n v="0"/>
    <n v="0"/>
    <n v="0"/>
    <n v="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22.02.06 Сварочное производство"/>
    <n v="34"/>
    <n v="0"/>
    <n v="0"/>
    <n v="13"/>
    <n v="8"/>
    <n v="0"/>
    <n v="0"/>
    <n v="4"/>
    <n v="2"/>
    <n v="0"/>
    <n v="0"/>
    <n v="5"/>
    <n v="12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23.02.07 Техническое обслуживание и ремонт двигателей, систем и агрегатов автомобилей"/>
    <n v="34"/>
    <n v="0"/>
    <n v="0"/>
    <n v="11"/>
    <n v="6"/>
    <n v="0"/>
    <n v="0"/>
    <n v="1"/>
    <n v="1"/>
    <n v="0"/>
    <n v="0"/>
    <n v="1"/>
    <n v="21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индустриальный техникум"/>
    <s v="35.01.09 Мастер растениеводства"/>
    <n v="16"/>
    <n v="0"/>
    <n v="0"/>
    <n v="6"/>
    <n v="0"/>
    <n v="0"/>
    <n v="0"/>
    <n v="2"/>
    <n v="1"/>
    <n v="0"/>
    <n v="0"/>
    <n v="6"/>
    <n v="0"/>
    <n v="2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Волгоградский индустриальный техникум"/>
    <s v="35.01.26 Мастер растениеводства"/>
    <n v="14"/>
    <n v="0"/>
    <n v="0"/>
    <n v="5"/>
    <n v="1"/>
    <n v="0"/>
    <n v="0"/>
    <n v="6"/>
    <n v="2"/>
    <n v="0"/>
    <n v="0"/>
    <n v="2"/>
    <n v="0"/>
    <n v="1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Волгоградский индустриальный техникум"/>
    <s v="38.01.02 Продавец, контролер-кассир"/>
    <n v="12"/>
    <n v="0"/>
    <n v="0"/>
    <n v="8"/>
    <n v="8"/>
    <n v="0"/>
    <n v="0"/>
    <n v="0"/>
    <n v="0"/>
    <n v="0"/>
    <n v="0"/>
    <n v="0"/>
    <n v="1"/>
    <n v="3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индустриальный техникум"/>
    <s v="38.02.04 Коммерция (по отраслям)"/>
    <n v="6"/>
    <n v="0"/>
    <n v="0"/>
    <n v="5"/>
    <n v="4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индустриальный техникум"/>
    <s v="38.02.07 Банковское дело"/>
    <n v="14"/>
    <n v="0"/>
    <n v="0"/>
    <n v="9"/>
    <n v="9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индустриальный техникум"/>
    <s v="40.02.01 Право и организация социального обеспечения"/>
    <n v="13"/>
    <n v="0"/>
    <n v="0"/>
    <n v="6"/>
    <n v="1"/>
    <n v="1"/>
    <n v="0"/>
    <n v="3"/>
    <n v="1"/>
    <n v="0"/>
    <n v="0"/>
    <n v="2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индустриальный техникум"/>
    <s v="46.02.01 Документационное обеспечение управления и архивоведение"/>
    <n v="19"/>
    <n v="0"/>
    <n v="0"/>
    <n v="10"/>
    <n v="4"/>
    <n v="0"/>
    <n v="0"/>
    <n v="1"/>
    <n v="0"/>
    <n v="0"/>
    <n v="0"/>
    <n v="2"/>
    <n v="2"/>
    <n v="2"/>
    <n v="0"/>
    <n v="0"/>
    <n v="0"/>
    <n v="2"/>
    <n v="0"/>
    <n v="0"/>
    <n v="0"/>
    <n v="0"/>
    <n v="0"/>
    <n v="0"/>
    <x v="6"/>
    <s v="Информирование об имеющихся вакансиях"/>
  </r>
  <r>
    <s v="ГБПОУ Волгоградский колледж машиностроения и связи"/>
    <s v="11.02.08 Средства связи с подвижными объектами"/>
    <n v="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1.02.12 Почтовая связь"/>
    <n v="21"/>
    <n v="0"/>
    <n v="0"/>
    <n v="17"/>
    <n v="10"/>
    <n v="1"/>
    <n v="0"/>
    <n v="0"/>
    <n v="0"/>
    <n v="0"/>
    <n v="0"/>
    <n v="0"/>
    <n v="0"/>
    <n v="0"/>
    <n v="0"/>
    <n v="4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1.02.15 Инфокоммуникационные сети и системы связи"/>
    <n v="13"/>
    <n v="1"/>
    <n v="0"/>
    <n v="11"/>
    <n v="6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3.02.11 Техническая эксплуатация и обслуживание электрического и электромеханического оборудования (по отраслям)"/>
    <n v="18"/>
    <n v="0"/>
    <n v="0"/>
    <n v="5"/>
    <n v="3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5.02.08 Технология машиностроения"/>
    <n v="31"/>
    <n v="0"/>
    <n v="4"/>
    <n v="15"/>
    <n v="10"/>
    <n v="3"/>
    <n v="0"/>
    <n v="0"/>
    <n v="0"/>
    <n v="0"/>
    <n v="0"/>
    <n v="0"/>
    <n v="13"/>
    <n v="1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5.02.12 Монтаж, техническое обслуживание и ремонт промышленного оборудования (по отраслям)"/>
    <n v="22"/>
    <n v="0"/>
    <n v="3"/>
    <n v="9"/>
    <n v="6"/>
    <n v="3"/>
    <n v="0"/>
    <n v="0"/>
    <n v="0"/>
    <n v="0"/>
    <n v="0"/>
    <n v="0"/>
    <n v="12"/>
    <n v="0"/>
    <n v="0"/>
    <n v="1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22.02.06 Сварочное производство"/>
    <n v="21"/>
    <n v="0"/>
    <n v="0"/>
    <n v="10"/>
    <n v="6"/>
    <n v="2"/>
    <n v="0"/>
    <n v="0"/>
    <n v="0"/>
    <n v="0"/>
    <n v="0"/>
    <n v="0"/>
    <n v="10"/>
    <n v="0"/>
    <n v="0"/>
    <n v="1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5.01.05 Сварщик (ручной и частично механизированной сварки (наплавки)"/>
    <n v="70"/>
    <n v="0"/>
    <n v="6"/>
    <n v="27"/>
    <n v="15"/>
    <n v="5"/>
    <n v="1"/>
    <n v="0"/>
    <n v="0"/>
    <n v="0"/>
    <n v="0"/>
    <n v="0"/>
    <n v="40"/>
    <n v="0"/>
    <n v="0"/>
    <n v="3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5.01.32 Оператор станков с программным управлением"/>
    <n v="39"/>
    <n v="0"/>
    <n v="8"/>
    <n v="16"/>
    <n v="9"/>
    <n v="6"/>
    <n v="0"/>
    <n v="0"/>
    <n v="0"/>
    <n v="0"/>
    <n v="0"/>
    <n v="0"/>
    <n v="21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09.01.03 Мастер по обработке цифровой информации"/>
    <n v="23"/>
    <n v="2"/>
    <n v="0"/>
    <n v="13"/>
    <n v="7"/>
    <n v="4"/>
    <n v="0"/>
    <n v="0"/>
    <n v="0"/>
    <n v="0"/>
    <n v="0"/>
    <n v="0"/>
    <n v="9"/>
    <n v="1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09.01.03 Оператор информационных систем и ресурсов"/>
    <n v="26"/>
    <n v="0"/>
    <n v="0"/>
    <n v="22"/>
    <n v="1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8.01.33 Лаборант по контролю качества сырья, реактивов, промежуточных продуктов, готовой продукции, отходов производства (по отраслям)"/>
    <n v="41"/>
    <n v="0"/>
    <n v="0"/>
    <n v="34"/>
    <n v="21"/>
    <n v="10"/>
    <n v="0"/>
    <n v="0"/>
    <n v="0"/>
    <n v="0"/>
    <n v="0"/>
    <n v="0"/>
    <n v="1"/>
    <n v="3"/>
    <n v="0"/>
    <n v="2"/>
    <n v="0"/>
    <n v="0"/>
    <n v="0"/>
    <n v="1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15.01.21 Электромонтер охранно-пожарной сигнализации"/>
    <n v="14"/>
    <n v="0"/>
    <n v="0"/>
    <n v="6"/>
    <n v="4"/>
    <n v="1"/>
    <n v="1"/>
    <n v="0"/>
    <n v="0"/>
    <n v="0"/>
    <n v="0"/>
    <n v="0"/>
    <n v="4"/>
    <n v="0"/>
    <n v="0"/>
    <n v="4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машиностроения и связи"/>
    <s v="08.01.30 Электромонтажник слаботочных систем"/>
    <n v="15"/>
    <n v="0"/>
    <n v="0"/>
    <n v="12"/>
    <n v="8"/>
    <n v="3"/>
    <n v="0"/>
    <n v="0"/>
    <n v="0"/>
    <n v="0"/>
    <n v="0"/>
    <n v="0"/>
    <n v="2"/>
    <n v="0"/>
    <n v="0"/>
    <n v="1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ресторанного сервиса и торговли"/>
    <s v="38.02.01 Экономика и бухгалтерский учет (по отраслям)"/>
    <n v="48"/>
    <n v="0"/>
    <n v="0"/>
    <n v="29"/>
    <n v="23"/>
    <n v="6"/>
    <n v="0"/>
    <n v="7"/>
    <n v="7"/>
    <n v="0"/>
    <n v="0"/>
    <n v="6"/>
    <n v="6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колледж ресторанного сервиса и торговли"/>
    <s v="38.02.05 Товароведение и экспертиза качества потребительских товаров"/>
    <n v="41"/>
    <n v="2"/>
    <n v="0"/>
    <n v="34"/>
    <n v="24"/>
    <n v="10"/>
    <n v="0"/>
    <n v="0"/>
    <n v="0"/>
    <n v="0"/>
    <n v="0"/>
    <n v="0"/>
    <n v="4"/>
    <n v="3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колледж ресторанного сервиса и торговли"/>
    <s v="43.02.15 Поварское и кондитерское дело"/>
    <n v="155"/>
    <n v="9"/>
    <n v="0"/>
    <n v="94"/>
    <n v="68"/>
    <n v="26"/>
    <n v="0"/>
    <n v="10"/>
    <n v="10"/>
    <n v="0"/>
    <n v="0"/>
    <n v="15"/>
    <n v="23"/>
    <n v="3"/>
    <n v="9"/>
    <n v="0"/>
    <n v="0"/>
    <n v="0"/>
    <n v="0"/>
    <n v="1"/>
    <n v="0"/>
    <n v="0"/>
    <n v="0"/>
    <n v="0"/>
    <x v="2"/>
    <s v="Взаимодействие с куратором группы"/>
  </r>
  <r>
    <s v="ГБПОУ Волгоградский колледж управления и новых технологий имени Ю.Гагарина"/>
    <s v="09.02.07 Информационные системы и программирование"/>
    <n v="63"/>
    <n v="1"/>
    <n v="0"/>
    <n v="27"/>
    <n v="11"/>
    <n v="5"/>
    <n v="0"/>
    <n v="0"/>
    <n v="0"/>
    <n v="0"/>
    <n v="0"/>
    <n v="7"/>
    <n v="28"/>
    <n v="0"/>
    <n v="0"/>
    <n v="1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1.02.01 Радиоаппаратостроение"/>
    <n v="12"/>
    <n v="1"/>
    <n v="0"/>
    <n v="8"/>
    <n v="3"/>
    <n v="4"/>
    <n v="0"/>
    <n v="0"/>
    <n v="0"/>
    <n v="0"/>
    <n v="0"/>
    <n v="2"/>
    <n v="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3.02.11 Техническая эксплуатация и обслуживание электрического и электромеханического оборудования (по отраслям)"/>
    <n v="22"/>
    <n v="0"/>
    <n v="0"/>
    <n v="10"/>
    <n v="4"/>
    <n v="8"/>
    <n v="0"/>
    <n v="1"/>
    <n v="0"/>
    <n v="0"/>
    <n v="0"/>
    <n v="0"/>
    <n v="1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5.01.05 Сварщик (ручной и частично механизированной сварки (наплавки)"/>
    <n v="44"/>
    <n v="1"/>
    <n v="1"/>
    <n v="12"/>
    <n v="4"/>
    <n v="0"/>
    <n v="0"/>
    <n v="2"/>
    <n v="0"/>
    <n v="0"/>
    <n v="0"/>
    <n v="0"/>
    <n v="3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5.02.08 Технология машиностроения"/>
    <n v="24"/>
    <n v="0"/>
    <n v="0"/>
    <n v="6"/>
    <n v="3"/>
    <n v="0"/>
    <n v="0"/>
    <n v="0"/>
    <n v="0"/>
    <n v="0"/>
    <n v="0"/>
    <n v="1"/>
    <n v="1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5.02.09 Аддитивные технологии"/>
    <n v="35"/>
    <n v="1"/>
    <n v="1"/>
    <n v="15"/>
    <n v="10"/>
    <n v="8"/>
    <n v="0"/>
    <n v="0"/>
    <n v="0"/>
    <n v="0"/>
    <n v="0"/>
    <n v="4"/>
    <n v="16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15.02.15 Технология металлообрабатывающего производства"/>
    <n v="9"/>
    <n v="0"/>
    <n v="0"/>
    <n v="4"/>
    <n v="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22.02.02 Металлургия цветных металлов"/>
    <n v="26"/>
    <n v="0"/>
    <n v="0"/>
    <n v="12"/>
    <n v="5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22.02.06 Сварочное производство"/>
    <n v="31"/>
    <n v="0"/>
    <n v="4"/>
    <n v="9"/>
    <n v="4"/>
    <n v="0"/>
    <n v="0"/>
    <n v="1"/>
    <n v="1"/>
    <n v="0"/>
    <n v="0"/>
    <n v="1"/>
    <n v="2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23.02.01 Организация перевозок и управление на транспорте (по видам)"/>
    <n v="39"/>
    <n v="0"/>
    <n v="0"/>
    <n v="25"/>
    <n v="12"/>
    <n v="5"/>
    <n v="0"/>
    <n v="0"/>
    <n v="0"/>
    <n v="0"/>
    <n v="0"/>
    <n v="7"/>
    <n v="5"/>
    <n v="1"/>
    <n v="1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23.02.02 Автомобиле- и тракторостроение"/>
    <n v="18"/>
    <n v="0"/>
    <n v="0"/>
    <n v="7"/>
    <n v="3"/>
    <n v="0"/>
    <n v="0"/>
    <n v="0"/>
    <n v="0"/>
    <n v="0"/>
    <n v="0"/>
    <n v="0"/>
    <n v="9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23.02.07 Техническое обслуживание и ремонт двигателей, систем и агрегатов автомобилей"/>
    <n v="47"/>
    <n v="1"/>
    <n v="1"/>
    <n v="16"/>
    <n v="8"/>
    <n v="8"/>
    <n v="0"/>
    <n v="0"/>
    <n v="0"/>
    <n v="0"/>
    <n v="0"/>
    <n v="0"/>
    <n v="3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колледж управления и новых технологий имени Ю.Гагарина"/>
    <s v="38.02.03 Операционная деятельность в логистике"/>
    <n v="30"/>
    <n v="0"/>
    <n v="0"/>
    <n v="24"/>
    <n v="14"/>
    <n v="15"/>
    <n v="0"/>
    <n v="4"/>
    <n v="0"/>
    <n v="0"/>
    <n v="0"/>
    <n v="0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колледж управления и новых технологий имени Ю.Гагарина"/>
    <s v="38.02.07 Банковское дело"/>
    <n v="12"/>
    <n v="0"/>
    <n v="0"/>
    <n v="9"/>
    <n v="4"/>
    <n v="2"/>
    <n v="0"/>
    <n v="0"/>
    <n v="0"/>
    <n v="0"/>
    <n v="0"/>
    <n v="0"/>
    <n v="2"/>
    <n v="0"/>
    <n v="0"/>
    <n v="1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колледж управления и новых технологий имени Ю.Гагарина"/>
    <s v="40.02.01 Право и организация социального обеспечения"/>
    <n v="30"/>
    <n v="1"/>
    <n v="0"/>
    <n v="26"/>
    <n v="8"/>
    <n v="1"/>
    <n v="0"/>
    <n v="0"/>
    <n v="0"/>
    <n v="0"/>
    <n v="0"/>
    <n v="2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колледж управления и новых технологий имени Ю.Гагарина"/>
    <s v="40.02.03 Право и судебное администрирование"/>
    <n v="17"/>
    <n v="0"/>
    <n v="0"/>
    <n v="10"/>
    <n v="4"/>
    <n v="7"/>
    <n v="0"/>
    <n v="2"/>
    <n v="0"/>
    <n v="0"/>
    <n v="0"/>
    <n v="3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колледж управления и новых технологий имени Ю.Гагарина"/>
    <s v="43.02.13 Технология парикмахерского искусства"/>
    <n v="19"/>
    <n v="0"/>
    <n v="0"/>
    <n v="18"/>
    <n v="5"/>
    <n v="4"/>
    <n v="0"/>
    <n v="0"/>
    <n v="0"/>
    <n v="0"/>
    <n v="0"/>
    <n v="0"/>
    <n v="1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колледж управления и новых технологий имени Ю.Гагарина"/>
    <s v="43.02.14 Гостиничное дело"/>
    <n v="22"/>
    <n v="0"/>
    <n v="0"/>
    <n v="16"/>
    <n v="6"/>
    <n v="0"/>
    <n v="0"/>
    <n v="2"/>
    <n v="0"/>
    <n v="0"/>
    <n v="0"/>
    <n v="4"/>
    <n v="0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колледж управления и новых технологий имени Ю.Гагарина"/>
    <s v="40.02.02 Правоохранительная деятельность"/>
    <n v="28"/>
    <n v="0"/>
    <n v="0"/>
    <n v="28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колледж управления и новых технологий имени Ю.Гагарина"/>
    <s v="38.02.01 Экономика и бухгалтерский учет (по отраслям)"/>
    <n v="8"/>
    <n v="0"/>
    <n v="0"/>
    <n v="8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политехнический колледж имени В.И. Вернадского"/>
    <s v="09.02.01 Компьютерные системы и комплексы"/>
    <n v="24"/>
    <n v="0"/>
    <n v="0"/>
    <n v="1"/>
    <n v="1"/>
    <n v="1"/>
    <n v="0"/>
    <n v="2"/>
    <n v="1"/>
    <n v="1"/>
    <n v="0"/>
    <n v="8"/>
    <n v="13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09.02.07 Информационные системы и программирование"/>
    <n v="29"/>
    <n v="1"/>
    <n v="0"/>
    <n v="5"/>
    <n v="3"/>
    <n v="2"/>
    <n v="0"/>
    <n v="1"/>
    <n v="1"/>
    <n v="0"/>
    <n v="0"/>
    <n v="12"/>
    <n v="11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5.02.12 Монтаж, техническое обслуживание и ремонт промышленного оборудования (по отраслям)"/>
    <n v="16"/>
    <n v="0"/>
    <n v="0"/>
    <n v="10"/>
    <n v="6"/>
    <n v="4"/>
    <n v="0"/>
    <n v="0"/>
    <n v="0"/>
    <n v="0"/>
    <n v="0"/>
    <n v="0"/>
    <n v="6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5.02.14 Оснащение средствами автоматизации технологических процессов и производств (по отраслям)"/>
    <n v="30"/>
    <n v="0"/>
    <n v="7"/>
    <n v="3"/>
    <n v="3"/>
    <n v="0"/>
    <n v="0"/>
    <n v="3"/>
    <n v="1"/>
    <n v="2"/>
    <n v="0"/>
    <n v="7"/>
    <n v="17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8.02.12 Технология аналитического контроля химических соединений"/>
    <n v="18"/>
    <n v="0"/>
    <n v="0"/>
    <n v="8"/>
    <n v="3"/>
    <n v="5"/>
    <n v="0"/>
    <n v="5"/>
    <n v="3"/>
    <n v="2"/>
    <n v="0"/>
    <n v="5"/>
    <n v="0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8.02.04 Электрохимическое производство"/>
    <n v="12"/>
    <n v="0"/>
    <n v="0"/>
    <n v="4"/>
    <n v="3"/>
    <n v="1"/>
    <n v="0"/>
    <n v="4"/>
    <n v="3"/>
    <n v="1"/>
    <n v="0"/>
    <n v="1"/>
    <n v="3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8.02.06 Химическая технология органических веществ"/>
    <n v="25"/>
    <n v="0"/>
    <n v="0"/>
    <n v="16"/>
    <n v="9"/>
    <n v="7"/>
    <n v="0"/>
    <n v="6"/>
    <n v="6"/>
    <n v="0"/>
    <n v="0"/>
    <n v="0"/>
    <n v="3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19.02.09 Технология жиров и жирозаменителей"/>
    <n v="12"/>
    <n v="0"/>
    <n v="0"/>
    <n v="1"/>
    <n v="1"/>
    <n v="1"/>
    <n v="0"/>
    <n v="5"/>
    <n v="5"/>
    <n v="1"/>
    <n v="0"/>
    <n v="4"/>
    <n v="2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23.02.07 Техническое обслуживание и ремонт автотранспортных средств"/>
    <n v="27"/>
    <n v="0"/>
    <n v="0"/>
    <n v="9"/>
    <n v="8"/>
    <n v="1"/>
    <n v="0"/>
    <n v="6"/>
    <n v="3"/>
    <n v="3"/>
    <n v="0"/>
    <n v="3"/>
    <n v="9"/>
    <n v="0"/>
    <n v="0"/>
    <n v="0"/>
    <n v="0"/>
    <n v="0"/>
    <n v="0"/>
    <n v="0"/>
    <n v="0"/>
    <n v="0"/>
    <n v="0"/>
    <n v="0"/>
    <x v="0"/>
    <s v="Экскурсии на предприятия"/>
  </r>
  <r>
    <s v="ГБПОУ Волгоградский политехнический колледж имени В.И. Вернадского"/>
    <s v="40.02.01 Право и организация социального обеспечения"/>
    <n v="68"/>
    <n v="1"/>
    <n v="0"/>
    <n v="28"/>
    <n v="15"/>
    <n v="13"/>
    <n v="0"/>
    <n v="6"/>
    <n v="6"/>
    <n v="0"/>
    <n v="0"/>
    <n v="31"/>
    <n v="3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профессиональный техникум кадровых ресурсов"/>
    <s v="08.02.01 Строительство и эксплуатация зданий и сооружений"/>
    <n v="16"/>
    <n v="0"/>
    <n v="0"/>
    <n v="2"/>
    <n v="0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22.02.06 Сварочное производство"/>
    <n v="16"/>
    <n v="0"/>
    <n v="0"/>
    <n v="0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23.02.01 Организация перевозок и управление на транспорте (по видам)"/>
    <n v="23"/>
    <n v="0"/>
    <n v="0"/>
    <n v="12"/>
    <n v="0"/>
    <n v="0"/>
    <n v="0"/>
    <n v="0"/>
    <n v="0"/>
    <n v="0"/>
    <n v="0"/>
    <n v="0"/>
    <n v="11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29.02.04 Конструирование, моделирование и технология швейных изделий"/>
    <n v="13"/>
    <n v="2"/>
    <n v="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35.02.12 Садово-парковое и ландшафтное строительство"/>
    <n v="27"/>
    <n v="1"/>
    <n v="0"/>
    <n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Волгоградский профессиональный техникум кадровых ресурсов"/>
    <s v="23.02.07 Техническое обслуживание и ремонт двигателей, систем и агрегатов автомобилей"/>
    <n v="34"/>
    <n v="0"/>
    <n v="0"/>
    <n v="1"/>
    <n v="0"/>
    <n v="0"/>
    <n v="0"/>
    <n v="0"/>
    <n v="0"/>
    <n v="0"/>
    <n v="0"/>
    <n v="0"/>
    <n v="33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38.02.04 Коммерция (по отраслям)"/>
    <n v="6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Проведение информационно-разъяснительной работы"/>
  </r>
  <r>
    <s v="ГБПОУ Волгоградский профессиональный техникум кадровых ресурсов"/>
    <s v="23.02.03 Техническое обслуживание и ремонт автомобильного транспорта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23.01.08 Слесарь по ремонту строительных машин"/>
    <n v="35"/>
    <n v="0"/>
    <n v="0"/>
    <n v="0"/>
    <n v="0"/>
    <n v="0"/>
    <n v="0"/>
    <n v="0"/>
    <n v="0"/>
    <n v="0"/>
    <n v="0"/>
    <n v="0"/>
    <n v="35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15.01.05 Сварщик (ручной и частично механизированной сварки (наплавки)"/>
    <n v="41"/>
    <n v="1"/>
    <n v="0"/>
    <n v="1"/>
    <n v="0"/>
    <n v="0"/>
    <n v="0"/>
    <n v="0"/>
    <n v="0"/>
    <n v="0"/>
    <n v="0"/>
    <n v="0"/>
    <n v="4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08.01.24 Мастер столярно-плотничных, паркетных и стекольных работ"/>
    <n v="10"/>
    <n v="1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08.01.25 Мастер отделочных строительных и декоративных работ"/>
    <n v="24"/>
    <n v="1"/>
    <n v="0"/>
    <n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профессиональный техникум кадровых ресурсов"/>
    <s v="08.01.28 Мастер отделочных строительных и декоративных работ"/>
    <n v="31"/>
    <n v="0"/>
    <n v="0"/>
    <n v="21"/>
    <n v="0"/>
    <n v="0"/>
    <n v="0"/>
    <n v="0"/>
    <n v="0"/>
    <n v="0"/>
    <n v="0"/>
    <n v="0"/>
    <n v="10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Волгоградский строительный техникум"/>
    <s v="08.01.07 Мастер общестроительных работ"/>
    <n v="17"/>
    <n v="0"/>
    <n v="0"/>
    <n v="7"/>
    <n v="4"/>
    <n v="0"/>
    <n v="0"/>
    <n v="0"/>
    <n v="0"/>
    <n v="0"/>
    <n v="0"/>
    <n v="4"/>
    <n v="6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1.25 Мастер отделочных строительных и декоративных работ"/>
    <n v="34"/>
    <n v="0"/>
    <n v="0"/>
    <n v="21"/>
    <n v="12"/>
    <n v="0"/>
    <n v="0"/>
    <n v="0"/>
    <n v="0"/>
    <n v="0"/>
    <n v="0"/>
    <n v="2"/>
    <n v="1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1.26 Мастер по ремонту и обслуживанию инженерных систем жилищно-коммунального хозяйства"/>
    <n v="21"/>
    <n v="0"/>
    <n v="0"/>
    <n v="14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1.27 Мастер общестроительных работ"/>
    <n v="17"/>
    <n v="0"/>
    <n v="0"/>
    <n v="6"/>
    <n v="4"/>
    <n v="0"/>
    <n v="0"/>
    <n v="0"/>
    <n v="0"/>
    <n v="0"/>
    <n v="0"/>
    <n v="4"/>
    <n v="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1.28 Мастер отделочных строительных и декоративных работ"/>
    <n v="89"/>
    <n v="0"/>
    <n v="0"/>
    <n v="72"/>
    <n v="34"/>
    <n v="0"/>
    <n v="0"/>
    <n v="0"/>
    <n v="0"/>
    <n v="0"/>
    <n v="0"/>
    <n v="5"/>
    <n v="11"/>
    <n v="1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1.29 Мастер по ремонту и обслуживанию инженерных систем жилищно-коммунального хозяйства"/>
    <n v="23"/>
    <n v="0"/>
    <n v="0"/>
    <n v="16"/>
    <n v="9"/>
    <n v="0"/>
    <n v="0"/>
    <n v="0"/>
    <n v="0"/>
    <n v="0"/>
    <n v="0"/>
    <n v="0"/>
    <n v="6"/>
    <n v="1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7.02.01 Архитектура"/>
    <n v="56"/>
    <n v="0"/>
    <n v="0"/>
    <n v="32"/>
    <n v="14"/>
    <n v="23"/>
    <n v="0"/>
    <n v="0"/>
    <n v="0"/>
    <n v="0"/>
    <n v="0"/>
    <n v="9"/>
    <n v="11"/>
    <n v="0"/>
    <n v="1"/>
    <n v="3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2.01 Строительство и эксплуатация зданий и сооружений"/>
    <n v="104"/>
    <n v="1"/>
    <n v="0"/>
    <n v="44"/>
    <n v="35"/>
    <n v="34"/>
    <n v="1"/>
    <n v="0"/>
    <n v="0"/>
    <n v="0"/>
    <n v="0"/>
    <n v="6"/>
    <n v="52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2.05 Строительство и эксплуатация автомобильных дорог и аэродромов"/>
    <n v="18"/>
    <n v="0"/>
    <n v="0"/>
    <n v="6"/>
    <n v="6"/>
    <n v="5"/>
    <n v="0"/>
    <n v="0"/>
    <n v="0"/>
    <n v="0"/>
    <n v="0"/>
    <n v="3"/>
    <n v="9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2.07 Монтаж и эксплуатация внутренних сантехнических устройств, кондиционирования воздуха и вентиляции"/>
    <n v="17"/>
    <n v="0"/>
    <n v="0"/>
    <n v="4"/>
    <n v="4"/>
    <n v="2"/>
    <n v="0"/>
    <n v="0"/>
    <n v="0"/>
    <n v="0"/>
    <n v="0"/>
    <n v="2"/>
    <n v="1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08.02.11 Управление, эксплуатация и обслуживание многоквартирного дома"/>
    <n v="37"/>
    <n v="1"/>
    <n v="0"/>
    <n v="15"/>
    <n v="11"/>
    <n v="11"/>
    <n v="0"/>
    <n v="0"/>
    <n v="0"/>
    <n v="0"/>
    <n v="0"/>
    <n v="6"/>
    <n v="8"/>
    <n v="2"/>
    <n v="1"/>
    <n v="5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20.02.04 Пожарная безопасность"/>
    <n v="31"/>
    <n v="0"/>
    <n v="0"/>
    <n v="4"/>
    <n v="4"/>
    <n v="3"/>
    <n v="0"/>
    <n v="0"/>
    <n v="0"/>
    <n v="0"/>
    <n v="0"/>
    <n v="0"/>
    <n v="2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строительный техникум"/>
    <s v="40.02.01 Право и организация социального обеспечения"/>
    <n v="38"/>
    <n v="0"/>
    <n v="0"/>
    <n v="29"/>
    <n v="23"/>
    <n v="14"/>
    <n v="0"/>
    <n v="0"/>
    <n v="0"/>
    <n v="0"/>
    <n v="0"/>
    <n v="2"/>
    <n v="6"/>
    <n v="0"/>
    <n v="1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икум водного транспорта имени адмирала флота Н. Д. Сергеева "/>
    <s v="26.01.07 Матрос"/>
    <n v="57"/>
    <n v="0"/>
    <n v="0"/>
    <n v="0"/>
    <n v="0"/>
    <n v="0"/>
    <n v="0"/>
    <n v="0"/>
    <n v="0"/>
    <n v="0"/>
    <n v="0"/>
    <n v="0"/>
    <n v="57"/>
    <n v="0"/>
    <n v="0"/>
    <n v="0"/>
    <n v="0"/>
    <n v="0"/>
    <n v="0"/>
    <n v="0"/>
    <n v="0"/>
    <n v="0"/>
    <n v="0"/>
    <n v="0"/>
    <x v="0"/>
    <s v="Направление в ЦЗН"/>
  </r>
  <r>
    <s v="ГБПОУ Волгоградский техникум водного транспорта имени адмирала флота Н. Д. Сергеева "/>
    <s v="26.01.09 Моторист судовой"/>
    <n v="61"/>
    <n v="0"/>
    <n v="0"/>
    <n v="0"/>
    <n v="0"/>
    <n v="0"/>
    <n v="0"/>
    <n v="0"/>
    <n v="0"/>
    <n v="0"/>
    <n v="0"/>
    <n v="0"/>
    <n v="61"/>
    <n v="0"/>
    <n v="0"/>
    <n v="0"/>
    <n v="0"/>
    <n v="0"/>
    <n v="0"/>
    <n v="0"/>
    <n v="0"/>
    <n v="0"/>
    <n v="0"/>
    <n v="0"/>
    <x v="0"/>
    <s v="Направление в ЦЗН"/>
  </r>
  <r>
    <s v="ГБПОУ Волгоградский техникум водного транспорта имени адмирала флота Н. Д. Сергеева "/>
    <s v="43.01.09 Повар, кондитер"/>
    <n v="71"/>
    <n v="0"/>
    <n v="0"/>
    <n v="37"/>
    <n v="33"/>
    <n v="0"/>
    <n v="0"/>
    <n v="0"/>
    <n v="0"/>
    <n v="0"/>
    <n v="0"/>
    <n v="0"/>
    <n v="34"/>
    <n v="0"/>
    <n v="0"/>
    <n v="0"/>
    <n v="0"/>
    <n v="0"/>
    <n v="0"/>
    <n v="0"/>
    <n v="0"/>
    <n v="0"/>
    <n v="0"/>
    <n v="0"/>
    <x v="2"/>
    <s v="Направление в ЦЗН"/>
  </r>
  <r>
    <s v="ГБПОУ Волгоградский техникум водного транспорта имени адмирала флота Н. Д. Сергеева "/>
    <s v="36.01.01 Младший ветеринарный фельдшер"/>
    <n v="18"/>
    <n v="0"/>
    <n v="0"/>
    <n v="13"/>
    <n v="13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x v="7"/>
    <s v="Направление в ЦЗН"/>
  </r>
  <r>
    <s v="ГБПОУ Волгоградский техникум водного транспорта имени адмирала флота Н. Д. Сергеева "/>
    <s v="26.02.03 Судовождение"/>
    <n v="20"/>
    <n v="0"/>
    <n v="0"/>
    <n v="20"/>
    <n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Направление в ЦЗН"/>
  </r>
  <r>
    <s v="ГБПОУ Волгоградский техникум водного транспорта имени адмирала флота Н. Д. Сергеева "/>
    <s v="26.02.05 Эксплуатация судовых энергетических установок"/>
    <n v="8"/>
    <n v="0"/>
    <n v="0"/>
    <n v="8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Направление в ЦЗН"/>
  </r>
  <r>
    <s v="ГБПОУ Волгоградский технический колледж"/>
    <s v="20.02.04 Пожарная безопасность"/>
    <n v="126"/>
    <n v="0"/>
    <n v="0"/>
    <n v="39"/>
    <n v="10"/>
    <n v="27"/>
    <n v="0"/>
    <n v="5"/>
    <n v="1"/>
    <n v="1"/>
    <n v="0"/>
    <n v="2"/>
    <n v="69"/>
    <n v="2"/>
    <n v="4"/>
    <n v="5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40.02.01 Право и организация социального обеспечения"/>
    <n v="11"/>
    <n v="0"/>
    <n v="0"/>
    <n v="6"/>
    <n v="5"/>
    <n v="2"/>
    <n v="2"/>
    <n v="3"/>
    <n v="0"/>
    <n v="2"/>
    <n v="1"/>
    <n v="1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ический колледж"/>
    <s v="15.02.14 Оснащение средствами автоматизации технологических процессов и производств (по отраслям)"/>
    <n v="31"/>
    <n v="0"/>
    <n v="0"/>
    <n v="8"/>
    <n v="8"/>
    <n v="4"/>
    <n v="0"/>
    <n v="0"/>
    <n v="0"/>
    <n v="0"/>
    <n v="0"/>
    <n v="0"/>
    <n v="2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15.02.13 Техническое обслуживание и ремонт систем вентиляции и кондиционирования"/>
    <n v="23"/>
    <n v="0"/>
    <n v="0"/>
    <n v="3"/>
    <n v="1"/>
    <n v="0"/>
    <n v="0"/>
    <n v="0"/>
    <n v="0"/>
    <n v="0"/>
    <n v="0"/>
    <n v="3"/>
    <n v="1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15.02.06 Монтаж и техническая эксплуатация холодильно-компрессорных машин и установок (по отраслям)"/>
    <n v="16"/>
    <n v="0"/>
    <n v="0"/>
    <n v="2"/>
    <n v="2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38.02.07 Банковское дело"/>
    <n v="16"/>
    <n v="0"/>
    <n v="0"/>
    <n v="8"/>
    <n v="4"/>
    <n v="2"/>
    <n v="0"/>
    <n v="2"/>
    <n v="2"/>
    <n v="1"/>
    <n v="0"/>
    <n v="4"/>
    <n v="2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ический колледж"/>
    <s v="38.02.01 Экономика и бухгалтерский учет (по отраслям)"/>
    <n v="9"/>
    <n v="0"/>
    <n v="0"/>
    <n v="7"/>
    <n v="7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технический колледж"/>
    <s v="10.02.05 Обеспечение информационной безопасности автоматизированных систем"/>
    <n v="24"/>
    <n v="0"/>
    <n v="0"/>
    <n v="4"/>
    <n v="3"/>
    <n v="2"/>
    <n v="0"/>
    <n v="2"/>
    <n v="2"/>
    <n v="1"/>
    <n v="0"/>
    <n v="1"/>
    <n v="1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09.02.07 Информационные системы и программирование"/>
    <n v="93"/>
    <n v="0"/>
    <n v="0"/>
    <n v="23"/>
    <n v="14"/>
    <n v="5"/>
    <n v="0"/>
    <n v="19"/>
    <n v="10"/>
    <n v="0"/>
    <n v="0"/>
    <n v="8"/>
    <n v="37"/>
    <n v="0"/>
    <n v="0"/>
    <n v="6"/>
    <n v="0"/>
    <n v="0"/>
    <n v="0"/>
    <n v="0"/>
    <n v="0"/>
    <n v="0"/>
    <n v="0"/>
    <n v="0"/>
    <x v="0"/>
    <s v="Взаимодействие с куратором группы"/>
  </r>
  <r>
    <s v="ГБПОУ Волгоградский технический колледж"/>
    <s v="09.02.06 Сетевое и системное администрирование"/>
    <n v="32"/>
    <n v="0"/>
    <n v="0"/>
    <n v="13"/>
    <n v="8"/>
    <n v="4"/>
    <n v="0"/>
    <n v="5"/>
    <n v="5"/>
    <n v="0"/>
    <n v="1"/>
    <n v="2"/>
    <n v="1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21.02.04 Землеустройство"/>
    <n v="25"/>
    <n v="0"/>
    <n v="0"/>
    <n v="11"/>
    <n v="5"/>
    <n v="9"/>
    <n v="0"/>
    <n v="2"/>
    <n v="2"/>
    <n v="2"/>
    <n v="0"/>
    <n v="1"/>
    <n v="8"/>
    <n v="1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21.02.19 Землеустройство"/>
    <n v="24"/>
    <n v="0"/>
    <n v="0"/>
    <n v="10"/>
    <n v="4"/>
    <n v="6"/>
    <n v="0"/>
    <n v="3"/>
    <n v="1"/>
    <n v="1"/>
    <n v="0"/>
    <n v="2"/>
    <n v="7"/>
    <n v="2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25.02.08 Эксплуатация беспилотных авиационных систем"/>
    <n v="23"/>
    <n v="0"/>
    <n v="0"/>
    <n v="4"/>
    <n v="3"/>
    <n v="1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x v="0"/>
    <s v="Консультации"/>
  </r>
  <r>
    <s v="ГБПОУ Волгоградский технический колледж"/>
    <s v="23.02.04 Техническая эксплуатация подъемно-транспортных, строительных, дорожных машин и оборудования (по отраслям)"/>
    <n v="21"/>
    <n v="0"/>
    <n v="0"/>
    <n v="7"/>
    <n v="4"/>
    <n v="0"/>
    <n v="0"/>
    <n v="1"/>
    <n v="0"/>
    <n v="0"/>
    <n v="0"/>
    <n v="0"/>
    <n v="12"/>
    <n v="0"/>
    <n v="1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23.02.07 Техническое обслуживание и ремонт двигателей, систем и агрегатов автомобилей"/>
    <n v="20"/>
    <n v="0"/>
    <n v="0"/>
    <n v="6"/>
    <n v="6"/>
    <n v="0"/>
    <n v="3"/>
    <n v="6"/>
    <n v="0"/>
    <n v="0"/>
    <n v="6"/>
    <n v="0"/>
    <n v="8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35.02.16 Эксплуатация и ремонт сельскохозяйственной техники и оборудования"/>
    <n v="52"/>
    <n v="0"/>
    <n v="0"/>
    <n v="8"/>
    <n v="8"/>
    <n v="1"/>
    <n v="0"/>
    <n v="3"/>
    <n v="3"/>
    <n v="1"/>
    <n v="0"/>
    <n v="0"/>
    <n v="38"/>
    <n v="0"/>
    <n v="0"/>
    <n v="2"/>
    <n v="0"/>
    <n v="0"/>
    <n v="1"/>
    <n v="0"/>
    <n v="0"/>
    <n v="0"/>
    <n v="0"/>
    <n v="0"/>
    <x v="7"/>
    <s v="Информирование об имеющихся вакансиях"/>
  </r>
  <r>
    <s v="ГБПОУ Волгоградский технический колледж"/>
    <s v="23.02.03 Техническое обслуживание и ремонт автомобильного транспорта"/>
    <n v="5"/>
    <n v="0"/>
    <n v="0"/>
    <n v="5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Консультации"/>
  </r>
  <r>
    <s v="ГБПОУ Волгоградский технический колледж"/>
    <s v="11.02.16 Монтаж, техническое обслуживание и ремонт электронных приборов и устройств"/>
    <n v="16"/>
    <n v="0"/>
    <n v="0"/>
    <n v="4"/>
    <n v="4"/>
    <n v="2"/>
    <n v="0"/>
    <n v="2"/>
    <n v="1"/>
    <n v="0"/>
    <n v="0"/>
    <n v="0"/>
    <n v="10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технический колледж"/>
    <s v="13.02.02 Теплоснабжение и теплотехническое оборудование"/>
    <n v="15"/>
    <n v="0"/>
    <n v="0"/>
    <n v="2"/>
    <n v="2"/>
    <n v="0"/>
    <n v="0"/>
    <n v="1"/>
    <n v="1"/>
    <n v="0"/>
    <n v="0"/>
    <n v="1"/>
    <n v="1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ический колледж"/>
    <s v="13.02.11 Техническая эксплуатация и обслуживание электрического и электромеханического оборудования (по отраслям)"/>
    <n v="20"/>
    <n v="0"/>
    <n v="0"/>
    <n v="6"/>
    <n v="4"/>
    <n v="0"/>
    <n v="0"/>
    <n v="0"/>
    <n v="0"/>
    <n v="0"/>
    <n v="0"/>
    <n v="0"/>
    <n v="12"/>
    <n v="0"/>
    <n v="0"/>
    <n v="2"/>
    <n v="0"/>
    <n v="0"/>
    <n v="0"/>
    <n v="0"/>
    <n v="0"/>
    <n v="0"/>
    <n v="0"/>
    <n v="0"/>
    <x v="0"/>
    <s v="Экскурсии на предприятия"/>
  </r>
  <r>
    <s v="ГБПОУ Волгоградский технологический колледж"/>
    <s v="09.02.03 Программирование в компьютерных системах"/>
    <n v="4"/>
    <n v="0"/>
    <n v="0"/>
    <n v="3"/>
    <n v="3"/>
    <n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09.02.06 Сетевое и системное администрирование"/>
    <n v="21"/>
    <n v="0"/>
    <n v="0"/>
    <n v="7"/>
    <n v="7"/>
    <n v="0"/>
    <n v="0"/>
    <n v="0"/>
    <n v="0"/>
    <n v="0"/>
    <n v="0"/>
    <n v="0"/>
    <n v="10"/>
    <n v="0"/>
    <n v="4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09.02.07 Информационные системы и программирование"/>
    <n v="21"/>
    <n v="0"/>
    <n v="0"/>
    <n v="8"/>
    <n v="7"/>
    <n v="7"/>
    <n v="0"/>
    <n v="0"/>
    <n v="0"/>
    <n v="0"/>
    <n v="0"/>
    <n v="0"/>
    <n v="12"/>
    <n v="0"/>
    <n v="1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10.02.05 Обеспечение информационной безопасности автоматизированных систем"/>
    <n v="20"/>
    <n v="1"/>
    <n v="0"/>
    <n v="5"/>
    <n v="5"/>
    <n v="0"/>
    <n v="0"/>
    <n v="0"/>
    <n v="0"/>
    <n v="0"/>
    <n v="0"/>
    <n v="2"/>
    <n v="11"/>
    <n v="0"/>
    <n v="2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15.02.12 Монтаж, техническое обслуживание и ремонт промышленного оборудования (по отраслям)"/>
    <n v="15"/>
    <n v="0"/>
    <n v="1"/>
    <n v="7"/>
    <n v="6"/>
    <n v="2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23.02.07 Техническое обслуживание и ремонт двигателей, систем и агрегатов автомобилей"/>
    <n v="50"/>
    <n v="0"/>
    <n v="3"/>
    <n v="16"/>
    <n v="16"/>
    <n v="2"/>
    <n v="0"/>
    <n v="0"/>
    <n v="0"/>
    <n v="0"/>
    <n v="0"/>
    <n v="0"/>
    <n v="3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29.02.04 Конструирование, моделирование и технология швейных изделий"/>
    <n v="18"/>
    <n v="0"/>
    <n v="0"/>
    <n v="12"/>
    <n v="12"/>
    <n v="0"/>
    <n v="0"/>
    <n v="0"/>
    <n v="0"/>
    <n v="0"/>
    <n v="0"/>
    <n v="3"/>
    <n v="1"/>
    <n v="0"/>
    <n v="2"/>
    <n v="0"/>
    <n v="0"/>
    <n v="0"/>
    <n v="0"/>
    <n v="0"/>
    <n v="0"/>
    <n v="0"/>
    <n v="0"/>
    <n v="0"/>
    <x v="0"/>
    <s v="Информирование об имеющихся вакансиях"/>
  </r>
  <r>
    <s v="ГБПОУ Волгоградский технологический колледж"/>
    <s v="54.02.01 Дизайн (по отраслям)"/>
    <n v="48"/>
    <n v="0"/>
    <n v="0"/>
    <n v="19"/>
    <n v="19"/>
    <n v="0"/>
    <n v="0"/>
    <n v="0"/>
    <n v="0"/>
    <n v="0"/>
    <n v="0"/>
    <n v="15"/>
    <n v="2"/>
    <n v="0"/>
    <n v="10"/>
    <n v="2"/>
    <n v="0"/>
    <n v="0"/>
    <n v="0"/>
    <n v="0"/>
    <n v="0"/>
    <n v="0"/>
    <n v="0"/>
    <n v="0"/>
    <x v="3"/>
    <s v="Консультации"/>
  </r>
  <r>
    <s v="ГБПОУ Волгоградский технологический колледж"/>
    <s v="38.02.01 Экономика и бухгалтерский учет (по отраслям)"/>
    <n v="37"/>
    <n v="0"/>
    <n v="0"/>
    <n v="32"/>
    <n v="32"/>
    <n v="13"/>
    <n v="0"/>
    <n v="0"/>
    <n v="0"/>
    <n v="0"/>
    <n v="0"/>
    <n v="2"/>
    <n v="2"/>
    <n v="0"/>
    <n v="1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38.02.02 Страховое дело (по отраслям)"/>
    <n v="27"/>
    <n v="0"/>
    <n v="0"/>
    <n v="21"/>
    <n v="21"/>
    <n v="8"/>
    <n v="0"/>
    <n v="0"/>
    <n v="0"/>
    <n v="0"/>
    <n v="0"/>
    <n v="6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38.02.06 Финансы"/>
    <n v="25"/>
    <n v="0"/>
    <n v="0"/>
    <n v="12"/>
    <n v="12"/>
    <n v="7"/>
    <n v="0"/>
    <n v="0"/>
    <n v="0"/>
    <n v="0"/>
    <n v="0"/>
    <n v="7"/>
    <n v="6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40.02.01 Право и организация социального обеспечения"/>
    <n v="82"/>
    <n v="2"/>
    <n v="0"/>
    <n v="74"/>
    <n v="74"/>
    <n v="50"/>
    <n v="0"/>
    <n v="0"/>
    <n v="0"/>
    <n v="0"/>
    <n v="0"/>
    <n v="2"/>
    <n v="6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40.02.02 Правоохранительная деятельность"/>
    <n v="42"/>
    <n v="0"/>
    <n v="0"/>
    <n v="26"/>
    <n v="26"/>
    <n v="21"/>
    <n v="4"/>
    <n v="0"/>
    <n v="0"/>
    <n v="0"/>
    <n v="0"/>
    <n v="12"/>
    <n v="4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40.02.03 Право и судебное администрирование"/>
    <n v="33"/>
    <n v="0"/>
    <n v="0"/>
    <n v="26"/>
    <n v="26"/>
    <n v="24"/>
    <n v="0"/>
    <n v="0"/>
    <n v="0"/>
    <n v="0"/>
    <n v="0"/>
    <n v="6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Волгоградский технологический колледж"/>
    <s v="46.02.01 Документационное обеспечение управления и архивоведение"/>
    <n v="24"/>
    <n v="0"/>
    <n v="0"/>
    <n v="22"/>
    <n v="22"/>
    <n v="5"/>
    <n v="0"/>
    <n v="0"/>
    <n v="0"/>
    <n v="0"/>
    <n v="0"/>
    <n v="2"/>
    <n v="0"/>
    <n v="0"/>
    <n v="0"/>
    <n v="0"/>
    <n v="0"/>
    <n v="0"/>
    <n v="0"/>
    <n v="0"/>
    <n v="0"/>
    <n v="0"/>
    <n v="0"/>
    <n v="0"/>
    <x v="6"/>
    <s v="Информирование об имеющихся вакансиях"/>
  </r>
  <r>
    <s v="ГБПОУ Волгоградский технологический колледж"/>
    <s v="42.02.01 Реклама"/>
    <n v="44"/>
    <n v="0"/>
    <n v="0"/>
    <n v="32"/>
    <n v="32"/>
    <n v="23"/>
    <n v="0"/>
    <n v="0"/>
    <n v="0"/>
    <n v="0"/>
    <n v="0"/>
    <n v="6"/>
    <n v="1"/>
    <n v="1"/>
    <n v="4"/>
    <n v="0"/>
    <n v="0"/>
    <n v="0"/>
    <n v="0"/>
    <n v="0"/>
    <n v="0"/>
    <n v="0"/>
    <n v="0"/>
    <n v="0"/>
    <x v="6"/>
    <s v="Информирование об имеющихся вакансиях"/>
  </r>
  <r>
    <s v="ГБПОУ Волгоградский технологический колледж"/>
    <s v="43.02.08 Сервис домашнего и коммунального хозяйства"/>
    <n v="7"/>
    <n v="0"/>
    <n v="0"/>
    <n v="4"/>
    <n v="0"/>
    <n v="3"/>
    <n v="0"/>
    <n v="0"/>
    <n v="0"/>
    <n v="0"/>
    <n v="0"/>
    <n v="2"/>
    <n v="1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технологический колледж"/>
    <s v="43.02.10 Туризм"/>
    <n v="29"/>
    <n v="0"/>
    <n v="2"/>
    <n v="26"/>
    <n v="26"/>
    <n v="4"/>
    <n v="0"/>
    <n v="0"/>
    <n v="0"/>
    <n v="0"/>
    <n v="0"/>
    <n v="2"/>
    <n v="1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технологический колледж"/>
    <s v="43.02.14 Гостиничное дело"/>
    <n v="38"/>
    <n v="0"/>
    <n v="0"/>
    <n v="35"/>
    <n v="35"/>
    <n v="11"/>
    <n v="0"/>
    <n v="0"/>
    <n v="0"/>
    <n v="0"/>
    <n v="0"/>
    <n v="1"/>
    <n v="0"/>
    <n v="0"/>
    <n v="2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технологический колледж"/>
    <s v="43.02.03 Стилистика и искусство визажа"/>
    <n v="20"/>
    <n v="1"/>
    <n v="0"/>
    <n v="7"/>
    <n v="7"/>
    <n v="0"/>
    <n v="0"/>
    <n v="0"/>
    <n v="0"/>
    <n v="0"/>
    <n v="0"/>
    <n v="3"/>
    <n v="0"/>
    <n v="2"/>
    <n v="7"/>
    <n v="1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технологический колледж"/>
    <s v="43.02.12 Технология эстетических услуг"/>
    <n v="33"/>
    <n v="0"/>
    <n v="0"/>
    <n v="20"/>
    <n v="20"/>
    <n v="7"/>
    <n v="0"/>
    <n v="0"/>
    <n v="0"/>
    <n v="0"/>
    <n v="0"/>
    <n v="10"/>
    <n v="0"/>
    <n v="0"/>
    <n v="3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технологический колледж"/>
    <s v="43.02.13 Технология парикмахерского искусства"/>
    <n v="29"/>
    <n v="0"/>
    <n v="2"/>
    <n v="15"/>
    <n v="15"/>
    <n v="6"/>
    <n v="0"/>
    <n v="0"/>
    <n v="0"/>
    <n v="0"/>
    <n v="0"/>
    <n v="10"/>
    <n v="1"/>
    <n v="0"/>
    <n v="3"/>
    <n v="0"/>
    <n v="0"/>
    <n v="0"/>
    <n v="0"/>
    <n v="0"/>
    <n v="0"/>
    <n v="0"/>
    <n v="0"/>
    <n v="0"/>
    <x v="2"/>
    <s v="Информирование об имеющихся вакансиях"/>
  </r>
  <r>
    <s v="ГБПОУ Волгоградский энергетический колледж"/>
    <s v="13.02.03 Электрические станции, сети и системы"/>
    <n v="97"/>
    <n v="0"/>
    <n v="4"/>
    <n v="48"/>
    <n v="31"/>
    <n v="0"/>
    <n v="0"/>
    <n v="0"/>
    <n v="0"/>
    <n v="0"/>
    <n v="0"/>
    <n v="6"/>
    <n v="43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энергетический колледж"/>
    <s v="13.02.06 Релейная защита и автоматизация электроэнергетических систем"/>
    <n v="28"/>
    <n v="0"/>
    <n v="2"/>
    <n v="4"/>
    <n v="2"/>
    <n v="0"/>
    <n v="0"/>
    <n v="0"/>
    <n v="0"/>
    <n v="0"/>
    <n v="0"/>
    <n v="2"/>
    <n v="22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энергетический колледж"/>
    <s v="13.02.07 Электроснабжение (по отраслям)"/>
    <n v="35"/>
    <n v="0"/>
    <n v="1"/>
    <n v="5"/>
    <n v="1"/>
    <n v="0"/>
    <n v="0"/>
    <n v="0"/>
    <n v="0"/>
    <n v="0"/>
    <n v="0"/>
    <n v="3"/>
    <n v="27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энергетический колледж"/>
    <s v="13.02.09 Монтаж и эксплуатация линий электропередачи"/>
    <n v="18"/>
    <n v="0"/>
    <n v="0"/>
    <n v="2"/>
    <n v="1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энергетический колледж"/>
    <s v="09.02.01 Компьютерные системы и комплексы"/>
    <n v="47"/>
    <n v="1"/>
    <n v="0"/>
    <n v="6"/>
    <n v="0"/>
    <n v="0"/>
    <n v="0"/>
    <n v="0"/>
    <n v="0"/>
    <n v="0"/>
    <n v="0"/>
    <n v="5"/>
    <n v="36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ГБПОУ Волгоградский энергетический колледж"/>
    <s v="38.02.01 Экономика и бухгалтерский учет (по отраслям)"/>
    <n v="28"/>
    <n v="0"/>
    <n v="0"/>
    <n v="12"/>
    <n v="0"/>
    <n v="0"/>
    <n v="0"/>
    <n v="0"/>
    <n v="0"/>
    <n v="0"/>
    <n v="0"/>
    <n v="2"/>
    <n v="14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энергетический колледж"/>
    <s v="38.02.07 Банковское дело"/>
    <n v="11"/>
    <n v="0"/>
    <n v="0"/>
    <n v="7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энергетический колледж"/>
    <s v="38.02.04 Коммерция (по отраслям)"/>
    <n v="29"/>
    <n v="0"/>
    <n v="0"/>
    <n v="21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Волгоградский энергетический колледж"/>
    <s v="43.02.14 Гостиничное дело"/>
    <n v="20"/>
    <n v="0"/>
    <n v="0"/>
    <n v="10"/>
    <n v="0"/>
    <n v="0"/>
    <n v="0"/>
    <n v="4"/>
    <n v="0"/>
    <n v="0"/>
    <n v="0"/>
    <n v="5"/>
    <n v="1"/>
    <n v="0"/>
    <n v="0"/>
    <n v="0"/>
    <n v="0"/>
    <n v="0"/>
    <n v="0"/>
    <n v="0"/>
    <n v="0"/>
    <n v="0"/>
    <n v="0"/>
    <n v="0"/>
    <x v="2"/>
    <s v="Взаимодействие с куратором группы"/>
  </r>
  <r>
    <s v="ГБПОУ Волжский политехнический техникум"/>
    <s v="08.01.07 Мастер общестроительных работ"/>
    <n v="20"/>
    <n v="0"/>
    <n v="0"/>
    <n v="4"/>
    <n v="4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14 Монтажник санитарно-технических, вентиляционных систем и оборудования"/>
    <n v="22"/>
    <n v="0"/>
    <n v="0"/>
    <n v="2"/>
    <n v="2"/>
    <n v="0"/>
    <n v="0"/>
    <n v="0"/>
    <n v="0"/>
    <n v="0"/>
    <n v="0"/>
    <n v="0"/>
    <n v="20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18 Электромонтажник электрических сетей и электрооборудования"/>
    <n v="22"/>
    <n v="1"/>
    <n v="0"/>
    <n v="4"/>
    <n v="3"/>
    <n v="0"/>
    <n v="0"/>
    <n v="0"/>
    <n v="0"/>
    <n v="0"/>
    <n v="0"/>
    <n v="1"/>
    <n v="17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25 Мастер отделочных строительных и декоративных работ"/>
    <n v="18"/>
    <n v="0"/>
    <n v="0"/>
    <n v="3"/>
    <n v="3"/>
    <n v="0"/>
    <n v="0"/>
    <n v="0"/>
    <n v="0"/>
    <n v="0"/>
    <n v="0"/>
    <n v="4"/>
    <n v="9"/>
    <n v="2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27 Мастер общестроительных работ"/>
    <n v="21"/>
    <n v="0"/>
    <n v="0"/>
    <n v="4"/>
    <n v="3"/>
    <n v="1"/>
    <n v="0"/>
    <n v="0"/>
    <n v="0"/>
    <n v="0"/>
    <n v="0"/>
    <n v="5"/>
    <n v="12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28 Мастер отделочных строительных и декоративных работ"/>
    <n v="25"/>
    <n v="1"/>
    <n v="0"/>
    <n v="2"/>
    <n v="2"/>
    <n v="0"/>
    <n v="0"/>
    <n v="0"/>
    <n v="0"/>
    <n v="0"/>
    <n v="0"/>
    <n v="7"/>
    <n v="16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1.29 Мастер по ремонту и обслуживанию инженерных систем жилищно-коммунального хозяйства"/>
    <n v="23"/>
    <n v="1"/>
    <n v="0"/>
    <n v="3"/>
    <n v="3"/>
    <n v="0"/>
    <n v="0"/>
    <n v="0"/>
    <n v="0"/>
    <n v="0"/>
    <n v="0"/>
    <n v="5"/>
    <n v="15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8.02.01 Строительство и эксплуатация зданий и сооружений"/>
    <n v="23"/>
    <n v="0"/>
    <n v="0"/>
    <n v="6"/>
    <n v="5"/>
    <n v="0"/>
    <n v="0"/>
    <n v="0"/>
    <n v="0"/>
    <n v="0"/>
    <n v="0"/>
    <n v="4"/>
    <n v="13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9.02.01 Компьютерные системы и комплексы"/>
    <n v="18"/>
    <n v="0"/>
    <n v="0"/>
    <n v="4"/>
    <n v="3"/>
    <n v="3"/>
    <n v="0"/>
    <n v="4"/>
    <n v="3"/>
    <n v="0"/>
    <n v="0"/>
    <n v="5"/>
    <n v="5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9.02.06 Сетевое и системное администрирование"/>
    <n v="26"/>
    <n v="0"/>
    <n v="0"/>
    <n v="5"/>
    <n v="5"/>
    <n v="2"/>
    <n v="0"/>
    <n v="2"/>
    <n v="2"/>
    <n v="0"/>
    <n v="0"/>
    <n v="6"/>
    <n v="13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09.02.07 Информационные системы и программирование"/>
    <n v="25"/>
    <n v="0"/>
    <n v="0"/>
    <n v="4"/>
    <n v="4"/>
    <n v="4"/>
    <n v="0"/>
    <n v="3"/>
    <n v="3"/>
    <n v="0"/>
    <n v="0"/>
    <n v="9"/>
    <n v="8"/>
    <n v="1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1.02.15 Инфокоммуникационные сети и системы связи"/>
    <n v="18"/>
    <n v="0"/>
    <n v="0"/>
    <n v="10"/>
    <n v="8"/>
    <n v="3"/>
    <n v="0"/>
    <n v="2"/>
    <n v="2"/>
    <n v="0"/>
    <n v="0"/>
    <n v="4"/>
    <n v="2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1.02.16 Монтаж, техническое обслуживание и ремонт электронных приборов и устройств"/>
    <n v="17"/>
    <n v="0"/>
    <n v="0"/>
    <n v="8"/>
    <n v="6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3.01.10 Электромонтер по ремонту и обслуживанию электрооборудования (по отраслям)"/>
    <n v="25"/>
    <n v="0"/>
    <n v="0"/>
    <n v="7"/>
    <n v="7"/>
    <n v="0"/>
    <n v="0"/>
    <n v="2"/>
    <n v="2"/>
    <n v="0"/>
    <n v="0"/>
    <n v="1"/>
    <n v="15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3.02.11 Техническая эксплуатация и обслуживание электрического и электромеханического оборудования (по отраслям)"/>
    <n v="31"/>
    <n v="0"/>
    <n v="0"/>
    <n v="12"/>
    <n v="9"/>
    <n v="2"/>
    <n v="0"/>
    <n v="1"/>
    <n v="1"/>
    <n v="0"/>
    <n v="0"/>
    <n v="4"/>
    <n v="12"/>
    <n v="0"/>
    <n v="2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5.01.05 Сварщик (ручной и частично механизированной сварки (наплавки)"/>
    <n v="102"/>
    <n v="0"/>
    <n v="0"/>
    <n v="33"/>
    <n v="29"/>
    <n v="5"/>
    <n v="0"/>
    <n v="9"/>
    <n v="9"/>
    <n v="0"/>
    <n v="0"/>
    <n v="14"/>
    <n v="37"/>
    <n v="0"/>
    <n v="4"/>
    <n v="1"/>
    <n v="0"/>
    <n v="2"/>
    <n v="1"/>
    <n v="0"/>
    <n v="0"/>
    <n v="1"/>
    <n v="0"/>
    <n v="0"/>
    <x v="0"/>
    <s v="Консультации"/>
  </r>
  <r>
    <s v="ГБПОУ Волжский политехнический техникум"/>
    <s v="15.02.08 Технология машиностроения"/>
    <n v="37"/>
    <n v="1"/>
    <n v="0"/>
    <n v="9"/>
    <n v="9"/>
    <n v="2"/>
    <n v="0"/>
    <n v="3"/>
    <n v="3"/>
    <n v="0"/>
    <n v="0"/>
    <n v="7"/>
    <n v="18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5.02.12 Монтаж, техническое обслуживание и ремонт промышленного оборудования (по отраслям)"/>
    <n v="39"/>
    <n v="0"/>
    <n v="10"/>
    <n v="21"/>
    <n v="20"/>
    <n v="3"/>
    <n v="0"/>
    <n v="2"/>
    <n v="2"/>
    <n v="0"/>
    <n v="0"/>
    <n v="5"/>
    <n v="11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5.02.14 Оснащение средствами автоматизации технологических процессов и производств (по отраслям)"/>
    <n v="57"/>
    <n v="0"/>
    <n v="20"/>
    <n v="26"/>
    <n v="23"/>
    <n v="5"/>
    <n v="1"/>
    <n v="5"/>
    <n v="5"/>
    <n v="0"/>
    <n v="0"/>
    <n v="8"/>
    <n v="18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5.02.16 Технология машиностроения"/>
    <n v="20"/>
    <n v="0"/>
    <n v="13"/>
    <n v="13"/>
    <n v="11"/>
    <n v="2"/>
    <n v="0"/>
    <n v="0"/>
    <n v="0"/>
    <n v="0"/>
    <n v="0"/>
    <n v="2"/>
    <n v="4"/>
    <n v="0"/>
    <n v="0"/>
    <n v="0"/>
    <n v="0"/>
    <n v="0"/>
    <n v="0"/>
    <n v="1"/>
    <n v="0"/>
    <n v="0"/>
    <n v="0"/>
    <n v="0"/>
    <x v="0"/>
    <s v="Консультации"/>
  </r>
  <r>
    <s v="ГБПОУ Волжский политехнический техникум"/>
    <s v="18.02.03 Химическая технология неорганических веществ"/>
    <n v="19"/>
    <n v="0"/>
    <n v="0"/>
    <n v="7"/>
    <n v="7"/>
    <n v="2"/>
    <n v="0"/>
    <n v="4"/>
    <n v="2"/>
    <n v="0"/>
    <n v="0"/>
    <n v="6"/>
    <n v="2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18.02.07 Технология производства и переработки пластических масс и эластомеров"/>
    <n v="15"/>
    <n v="1"/>
    <n v="0"/>
    <n v="10"/>
    <n v="9"/>
    <n v="0"/>
    <n v="0"/>
    <n v="3"/>
    <n v="3"/>
    <n v="0"/>
    <n v="0"/>
    <n v="1"/>
    <n v="1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0.02.01 Рациональное использование природохозяйственных комплексов"/>
    <n v="25"/>
    <n v="0"/>
    <n v="0"/>
    <n v="16"/>
    <n v="13"/>
    <n v="4"/>
    <n v="0"/>
    <n v="3"/>
    <n v="3"/>
    <n v="0"/>
    <n v="0"/>
    <n v="2"/>
    <n v="2"/>
    <n v="1"/>
    <n v="0"/>
    <n v="1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2.01.03 Машинист крана металлургического производства"/>
    <n v="45"/>
    <n v="0"/>
    <n v="0"/>
    <n v="21"/>
    <n v="19"/>
    <n v="3"/>
    <n v="0"/>
    <n v="0"/>
    <n v="0"/>
    <n v="0"/>
    <n v="0"/>
    <n v="0"/>
    <n v="15"/>
    <n v="5"/>
    <n v="3"/>
    <n v="0"/>
    <n v="0"/>
    <n v="1"/>
    <n v="0"/>
    <n v="0"/>
    <n v="0"/>
    <n v="0"/>
    <n v="0"/>
    <n v="0"/>
    <x v="0"/>
    <s v="Консультации"/>
  </r>
  <r>
    <s v="ГБПОУ Волжский политехнический техникум"/>
    <s v="22.02.01 Металлургия черных металлов"/>
    <n v="23"/>
    <n v="0"/>
    <n v="16"/>
    <n v="15"/>
    <n v="11"/>
    <n v="2"/>
    <n v="0"/>
    <n v="0"/>
    <n v="0"/>
    <n v="0"/>
    <n v="0"/>
    <n v="1"/>
    <n v="7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2.02.05 Обработка металлов давлением"/>
    <n v="33"/>
    <n v="0"/>
    <n v="15"/>
    <n v="17"/>
    <n v="14"/>
    <n v="2"/>
    <n v="0"/>
    <n v="2"/>
    <n v="2"/>
    <n v="0"/>
    <n v="0"/>
    <n v="5"/>
    <n v="9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2.02.06 Сварочное производство"/>
    <n v="25"/>
    <n v="0"/>
    <n v="0"/>
    <n v="12"/>
    <n v="9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3.02.07 Техническое обслуживание и ремонт двигателей, систем и агрегатов автомобилей"/>
    <n v="51"/>
    <n v="1"/>
    <n v="0"/>
    <n v="26"/>
    <n v="20"/>
    <n v="3"/>
    <n v="1"/>
    <n v="2"/>
    <n v="0"/>
    <n v="0"/>
    <n v="0"/>
    <n v="4"/>
    <n v="16"/>
    <n v="0"/>
    <n v="3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27.02.04 Автоматические системы управления"/>
    <n v="17"/>
    <n v="0"/>
    <n v="0"/>
    <n v="5"/>
    <n v="5"/>
    <n v="0"/>
    <n v="0"/>
    <n v="0"/>
    <n v="0"/>
    <n v="0"/>
    <n v="0"/>
    <n v="0"/>
    <n v="12"/>
    <n v="0"/>
    <n v="0"/>
    <n v="0"/>
    <n v="0"/>
    <n v="0"/>
    <n v="0"/>
    <n v="0"/>
    <n v="0"/>
    <n v="0"/>
    <n v="0"/>
    <n v="0"/>
    <x v="0"/>
    <s v="Консультации"/>
  </r>
  <r>
    <s v="ГБПОУ Волжский политехнический техникум"/>
    <s v="38.02.01 Экономика и бухгалтерский учет (по отраслям)"/>
    <n v="31"/>
    <n v="1"/>
    <n v="0"/>
    <n v="15"/>
    <n v="12"/>
    <n v="4"/>
    <n v="0"/>
    <n v="0"/>
    <n v="0"/>
    <n v="0"/>
    <n v="0"/>
    <n v="6"/>
    <n v="4"/>
    <n v="3"/>
    <n v="2"/>
    <n v="1"/>
    <n v="0"/>
    <n v="0"/>
    <n v="0"/>
    <n v="0"/>
    <n v="0"/>
    <n v="0"/>
    <n v="0"/>
    <n v="0"/>
    <x v="1"/>
    <s v="Информирование об имеющихся вакансиях"/>
  </r>
  <r>
    <s v="ГБПОУ Волжский политехнический техникум"/>
    <s v="43.01.09 Повар, кондитер"/>
    <n v="59"/>
    <n v="1"/>
    <n v="0"/>
    <n v="25"/>
    <n v="21"/>
    <n v="2"/>
    <n v="0"/>
    <n v="3"/>
    <n v="0"/>
    <n v="0"/>
    <n v="0"/>
    <n v="8"/>
    <n v="13"/>
    <n v="5"/>
    <n v="3"/>
    <n v="2"/>
    <n v="0"/>
    <n v="0"/>
    <n v="0"/>
    <n v="0"/>
    <n v="0"/>
    <n v="0"/>
    <n v="0"/>
    <n v="0"/>
    <x v="2"/>
    <s v="Информирование об имеющихся вакансиях"/>
  </r>
  <r>
    <s v="ГБПОУ Дубовский Зооветеринарный колледж им. А. А. Шарова"/>
    <s v="33.02.01 Фармация"/>
    <n v="670"/>
    <n v="0"/>
    <n v="0"/>
    <n v="592"/>
    <n v="574"/>
    <n v="0"/>
    <n v="0"/>
    <n v="57"/>
    <n v="48"/>
    <n v="0"/>
    <n v="0"/>
    <n v="0"/>
    <n v="0"/>
    <n v="0"/>
    <n v="0"/>
    <n v="0"/>
    <n v="0"/>
    <n v="0"/>
    <n v="0"/>
    <n v="0"/>
    <n v="0"/>
    <n v="0"/>
    <n v="0"/>
    <n v="21"/>
    <x v="4"/>
    <s v="Информирование об имеющихся вакансиях"/>
  </r>
  <r>
    <s v="ГБПОУ Дубовский Зооветеринарный колледж им. А. А. Шарова"/>
    <s v="36.02.01 Ветеринария"/>
    <n v="129"/>
    <n v="0"/>
    <n v="0"/>
    <n v="97"/>
    <n v="76"/>
    <n v="0"/>
    <n v="0"/>
    <n v="10"/>
    <n v="0"/>
    <n v="10"/>
    <n v="0"/>
    <n v="0"/>
    <n v="15"/>
    <n v="0"/>
    <n v="2"/>
    <n v="2"/>
    <n v="0"/>
    <n v="0"/>
    <n v="0"/>
    <n v="0"/>
    <n v="0"/>
    <n v="0"/>
    <n v="0"/>
    <n v="3"/>
    <x v="7"/>
    <s v="Информирование об имеющихся вакансиях"/>
  </r>
  <r>
    <s v="ГБПОУ Дубовский Зооветеринарный колледж им. А. А. Шарова"/>
    <s v="35.02.15 Кинология"/>
    <n v="29"/>
    <n v="0"/>
    <n v="0"/>
    <n v="18"/>
    <n v="15"/>
    <n v="2"/>
    <n v="3"/>
    <n v="7"/>
    <n v="6"/>
    <n v="0"/>
    <n v="0"/>
    <n v="0"/>
    <n v="3"/>
    <n v="1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Дубовский Зооветеринарный колледж им. А. А. Шарова"/>
    <s v="35.02.09 Ихтиология и рыбоводство"/>
    <n v="17"/>
    <n v="0"/>
    <n v="0"/>
    <n v="12"/>
    <n v="9"/>
    <n v="0"/>
    <n v="2"/>
    <n v="0"/>
    <n v="0"/>
    <n v="0"/>
    <n v="0"/>
    <n v="0"/>
    <n v="4"/>
    <n v="0"/>
    <n v="1"/>
    <n v="0"/>
    <n v="0"/>
    <n v="0"/>
    <n v="0"/>
    <n v="0"/>
    <n v="0"/>
    <n v="0"/>
    <n v="0"/>
    <n v="0"/>
    <x v="7"/>
    <s v="Взаимодействие с куратором группы"/>
  </r>
  <r>
    <s v="ГБПОУ Дубовский Зооветеринарный колледж им. А. А. Шарова"/>
    <s v="35.02.05 Агрономия"/>
    <n v="18"/>
    <n v="0"/>
    <n v="0"/>
    <n v="10"/>
    <n v="4"/>
    <n v="1"/>
    <n v="0"/>
    <n v="2"/>
    <n v="2"/>
    <n v="2"/>
    <n v="0"/>
    <n v="0"/>
    <n v="3"/>
    <n v="2"/>
    <n v="0"/>
    <n v="0"/>
    <n v="0"/>
    <n v="0"/>
    <n v="0"/>
    <n v="0"/>
    <n v="0"/>
    <n v="0"/>
    <n v="0"/>
    <n v="1"/>
    <x v="7"/>
    <s v="Информирование об имеющихся вакансиях"/>
  </r>
  <r>
    <s v="ГБПОУ Дубовский Зооветеринарный колледж им. А. А. Шарова"/>
    <s v="40.02.02 Правоохранительная деятельность"/>
    <n v="18"/>
    <n v="0"/>
    <n v="0"/>
    <n v="16"/>
    <n v="9"/>
    <n v="0"/>
    <n v="3"/>
    <n v="0"/>
    <n v="0"/>
    <n v="0"/>
    <n v="0"/>
    <n v="0"/>
    <n v="0"/>
    <n v="2"/>
    <n v="0"/>
    <n v="0"/>
    <n v="0"/>
    <n v="0"/>
    <n v="0"/>
    <n v="0"/>
    <n v="0"/>
    <n v="0"/>
    <n v="0"/>
    <n v="0"/>
    <x v="1"/>
    <s v="Направление в ЦЗН"/>
  </r>
  <r>
    <s v="ГБПОУ Дубовский Зооветеринарный колледж им. А. А. Шарова"/>
    <s v="35.01.13 Тракторист-машинист сельскохозяйственного производства"/>
    <n v="23"/>
    <n v="0"/>
    <n v="0"/>
    <n v="12"/>
    <n v="8"/>
    <n v="0"/>
    <n v="1"/>
    <n v="0"/>
    <n v="0"/>
    <n v="0"/>
    <n v="0"/>
    <n v="3"/>
    <n v="8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Дубовский Зооветеринарный колледж им. А. А. Шарова"/>
    <s v="35.01.27 Мастер сельскохозяйственного производства"/>
    <n v="19"/>
    <n v="0"/>
    <n v="0"/>
    <n v="6"/>
    <n v="6"/>
    <n v="0"/>
    <n v="1"/>
    <n v="0"/>
    <n v="0"/>
    <n v="0"/>
    <n v="0"/>
    <n v="3"/>
    <n v="1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Дубовский Зооветеринарный колледж им. А. А. Шарова"/>
    <s v="43.01.09 Повар, кондитер"/>
    <n v="15"/>
    <n v="0"/>
    <n v="0"/>
    <n v="6"/>
    <n v="4"/>
    <n v="0"/>
    <n v="0"/>
    <n v="0"/>
    <n v="0"/>
    <n v="0"/>
    <n v="0"/>
    <n v="3"/>
    <n v="4"/>
    <n v="0"/>
    <n v="0"/>
    <n v="0"/>
    <n v="0"/>
    <n v="0"/>
    <n v="0"/>
    <n v="1"/>
    <n v="0"/>
    <n v="1"/>
    <n v="0"/>
    <n v="0"/>
    <x v="2"/>
    <s v="Взаимодействие с куратором группы"/>
  </r>
  <r>
    <s v="ГБПОУ Дубовский педагогический колледж"/>
    <s v="44.02.02 Преподавание в начальных классах"/>
    <n v="20"/>
    <n v="0"/>
    <n v="0"/>
    <n v="10"/>
    <n v="5"/>
    <n v="8"/>
    <n v="0"/>
    <n v="8"/>
    <n v="8"/>
    <n v="8"/>
    <n v="0"/>
    <n v="0"/>
    <n v="0"/>
    <n v="1"/>
    <n v="0"/>
    <n v="1"/>
    <n v="0"/>
    <n v="0"/>
    <n v="0"/>
    <n v="0"/>
    <n v="0"/>
    <n v="0"/>
    <n v="0"/>
    <n v="0"/>
    <x v="5"/>
    <s v="Взаимодействие с куратором группы"/>
  </r>
  <r>
    <s v="ГБПОУ Дубовский педагогический колледж"/>
    <s v="44.02.01 Дошкольное образование"/>
    <n v="22"/>
    <n v="0"/>
    <n v="0"/>
    <n v="13"/>
    <n v="10"/>
    <n v="0"/>
    <n v="0"/>
    <n v="1"/>
    <n v="0"/>
    <n v="0"/>
    <n v="0"/>
    <n v="6"/>
    <n v="1"/>
    <n v="1"/>
    <n v="0"/>
    <n v="0"/>
    <n v="0"/>
    <n v="0"/>
    <n v="0"/>
    <n v="0"/>
    <n v="0"/>
    <n v="0"/>
    <n v="0"/>
    <n v="0"/>
    <x v="5"/>
    <s v="Консультации"/>
  </r>
  <r>
    <s v="ГБПОУ Дубовский педагогический колледж"/>
    <s v="49.02.01 Физическая культура"/>
    <n v="22"/>
    <n v="0"/>
    <n v="0"/>
    <n v="6"/>
    <n v="5"/>
    <n v="2"/>
    <n v="0"/>
    <n v="0"/>
    <n v="0"/>
    <n v="0"/>
    <n v="0"/>
    <n v="0"/>
    <n v="14"/>
    <n v="1"/>
    <n v="1"/>
    <n v="0"/>
    <n v="0"/>
    <n v="0"/>
    <n v="0"/>
    <n v="0"/>
    <n v="0"/>
    <n v="0"/>
    <n v="0"/>
    <n v="0"/>
    <x v="5"/>
    <s v="Взаимодействие с куратором группы"/>
  </r>
  <r>
    <s v="ГБПОУ Дубовский педагогический колледж"/>
    <s v="39.02.01 Социальная работа"/>
    <n v="22"/>
    <n v="0"/>
    <n v="2"/>
    <n v="6"/>
    <n v="5"/>
    <n v="0"/>
    <n v="0"/>
    <n v="1"/>
    <n v="1"/>
    <n v="0"/>
    <n v="0"/>
    <n v="9"/>
    <n v="6"/>
    <n v="0"/>
    <n v="0"/>
    <n v="0"/>
    <n v="0"/>
    <n v="0"/>
    <n v="0"/>
    <n v="0"/>
    <n v="0"/>
    <n v="0"/>
    <n v="0"/>
    <n v="0"/>
    <x v="6"/>
    <s v="Взаимодействие с куратором группы"/>
  </r>
  <r>
    <s v="ГБПОУ Дубовский педагогический колледж"/>
    <s v="40.02.01 Право и организация социального обеспечения"/>
    <n v="48"/>
    <n v="0"/>
    <n v="0"/>
    <n v="21"/>
    <n v="17"/>
    <n v="4"/>
    <n v="2"/>
    <n v="5"/>
    <n v="4"/>
    <n v="5"/>
    <n v="1"/>
    <n v="3"/>
    <n v="8"/>
    <n v="4"/>
    <n v="2"/>
    <n v="5"/>
    <n v="0"/>
    <n v="0"/>
    <n v="0"/>
    <n v="0"/>
    <n v="0"/>
    <n v="0"/>
    <n v="0"/>
    <n v="0"/>
    <x v="1"/>
    <s v="Взаимодействие с куратором группы"/>
  </r>
  <r>
    <s v="ГБПОУ Жирновский нефтяной техникум"/>
    <s v="09.02.07 Информационные системы и программирование"/>
    <n v="23"/>
    <n v="0"/>
    <n v="0"/>
    <n v="14"/>
    <n v="3"/>
    <n v="1"/>
    <n v="1"/>
    <n v="0"/>
    <n v="0"/>
    <n v="0"/>
    <n v="0"/>
    <n v="0"/>
    <n v="8"/>
    <n v="0"/>
    <n v="0"/>
    <n v="1"/>
    <n v="0"/>
    <n v="0"/>
    <n v="0"/>
    <n v="0"/>
    <n v="0"/>
    <n v="0"/>
    <n v="0"/>
    <n v="0"/>
    <x v="0"/>
    <s v="Проведение информационно-разъяснительной работы"/>
  </r>
  <r>
    <s v="ГБПОУ Жирновский нефтяной техникум"/>
    <s v="15.02.12 Монтаж, техническое обслуживание и ремонт промышленного оборудования (по отраслям)"/>
    <n v="22"/>
    <n v="0"/>
    <n v="0"/>
    <n v="5"/>
    <n v="0"/>
    <n v="1"/>
    <n v="0"/>
    <n v="0"/>
    <n v="0"/>
    <n v="0"/>
    <n v="0"/>
    <n v="0"/>
    <n v="17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Жирновский нефтяной техникум"/>
    <s v="21.02.01 Разработка и эксплуатация нефтяных и газовых месторождений"/>
    <n v="123"/>
    <n v="0"/>
    <n v="0"/>
    <n v="60"/>
    <n v="47"/>
    <n v="8"/>
    <n v="0"/>
    <n v="0"/>
    <n v="0"/>
    <n v="0"/>
    <n v="0"/>
    <n v="4"/>
    <n v="54"/>
    <n v="1"/>
    <n v="0"/>
    <n v="3"/>
    <n v="0"/>
    <n v="0"/>
    <n v="0"/>
    <n v="1"/>
    <n v="0"/>
    <n v="0"/>
    <n v="0"/>
    <n v="0"/>
    <x v="0"/>
    <s v="Проведение информационно-разъяснительной работы"/>
  </r>
  <r>
    <s v="ГБПОУ Жирновский нефтяной техникум"/>
    <s v="21.02.02 Бурение нефтяных и газовых скважин"/>
    <n v="76"/>
    <n v="0"/>
    <n v="0"/>
    <n v="44"/>
    <n v="37"/>
    <n v="0"/>
    <n v="3"/>
    <n v="0"/>
    <n v="0"/>
    <n v="0"/>
    <n v="0"/>
    <n v="1"/>
    <n v="30"/>
    <n v="0"/>
    <n v="0"/>
    <n v="1"/>
    <n v="0"/>
    <n v="0"/>
    <n v="0"/>
    <n v="0"/>
    <n v="0"/>
    <n v="0"/>
    <n v="0"/>
    <n v="0"/>
    <x v="0"/>
    <s v="Проведение информационно-разъяснительной работы"/>
  </r>
  <r>
    <s v="ГБПОУ Жирновский нефтяной техникум"/>
    <s v="38.02.01 Экономика и бухгалтерский учет (по отраслям)"/>
    <n v="14"/>
    <n v="0"/>
    <n v="0"/>
    <n v="12"/>
    <n v="7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Жирновский нефтяной техникум"/>
    <s v="08.01.07 Мастер общестроительных работ"/>
    <n v="21"/>
    <n v="0"/>
    <n v="0"/>
    <n v="2"/>
    <n v="0"/>
    <n v="0"/>
    <n v="1"/>
    <n v="0"/>
    <n v="0"/>
    <n v="0"/>
    <n v="0"/>
    <n v="0"/>
    <n v="18"/>
    <n v="0"/>
    <n v="0"/>
    <n v="0"/>
    <n v="0"/>
    <n v="0"/>
    <n v="0"/>
    <n v="1"/>
    <n v="0"/>
    <n v="0"/>
    <n v="0"/>
    <n v="0"/>
    <x v="0"/>
    <s v="Проведение информационно-разъяснительной работы"/>
  </r>
  <r>
    <s v="ГБПОУ Жирновский нефтяной техникум"/>
    <s v="21.01.01 Оператор нефтяных и газовых скважин"/>
    <n v="24"/>
    <n v="0"/>
    <n v="0"/>
    <n v="9"/>
    <n v="0"/>
    <n v="0"/>
    <n v="1"/>
    <n v="0"/>
    <n v="0"/>
    <n v="0"/>
    <n v="0"/>
    <n v="2"/>
    <n v="10"/>
    <n v="0"/>
    <n v="1"/>
    <n v="2"/>
    <n v="0"/>
    <n v="0"/>
    <n v="0"/>
    <n v="0"/>
    <n v="0"/>
    <n v="0"/>
    <n v="0"/>
    <n v="0"/>
    <x v="0"/>
    <s v="Информирование об имеющихся вакансиях"/>
  </r>
  <r>
    <s v="ГБПОУ Жирновский нефтяной техникум"/>
    <s v="35.01.13 Тракторист-машинист сельскохозяйственного производства"/>
    <n v="24"/>
    <n v="0"/>
    <n v="0"/>
    <n v="1"/>
    <n v="0"/>
    <n v="0"/>
    <n v="0"/>
    <n v="0"/>
    <n v="0"/>
    <n v="0"/>
    <n v="0"/>
    <n v="0"/>
    <n v="23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Жирновский педагогический колледж"/>
    <s v="39.02.01 Социальная работа"/>
    <n v="22"/>
    <n v="1"/>
    <n v="0"/>
    <n v="15"/>
    <n v="2"/>
    <n v="0"/>
    <n v="0"/>
    <n v="3"/>
    <n v="0"/>
    <n v="0"/>
    <n v="0"/>
    <n v="0"/>
    <n v="0"/>
    <n v="2"/>
    <n v="0"/>
    <n v="1"/>
    <n v="0"/>
    <n v="0"/>
    <n v="0"/>
    <n v="1"/>
    <n v="0"/>
    <n v="0"/>
    <n v="0"/>
    <n v="0"/>
    <x v="6"/>
    <s v="Информирование об имеющихся вакансиях"/>
  </r>
  <r>
    <s v="ГБПОУ Жирновский педагогический колледж"/>
    <s v="40.02.01 Право и организация социального обеспечения"/>
    <n v="18"/>
    <n v="0"/>
    <n v="0"/>
    <n v="10"/>
    <n v="1"/>
    <n v="0"/>
    <n v="0"/>
    <n v="1"/>
    <n v="0"/>
    <n v="0"/>
    <n v="0"/>
    <n v="5"/>
    <n v="1"/>
    <n v="0"/>
    <n v="0"/>
    <n v="1"/>
    <n v="0"/>
    <n v="0"/>
    <n v="0"/>
    <n v="0"/>
    <n v="0"/>
    <n v="0"/>
    <n v="0"/>
    <n v="0"/>
    <x v="1"/>
    <s v="Информирование об имеющихся вакансиях"/>
  </r>
  <r>
    <s v="ГБПОУ Жирновский педагогический колледж"/>
    <s v="44.02.01 Дошкольное образование"/>
    <n v="28"/>
    <n v="0"/>
    <n v="0"/>
    <n v="16"/>
    <n v="5"/>
    <n v="0"/>
    <n v="0"/>
    <n v="6"/>
    <n v="0"/>
    <n v="0"/>
    <n v="0"/>
    <n v="1"/>
    <n v="0"/>
    <n v="5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БПОУ Жирновский педагогический колледж"/>
    <s v="44.02.02 Преподавание в начальных классах"/>
    <n v="19"/>
    <n v="0"/>
    <n v="4"/>
    <n v="15"/>
    <n v="9"/>
    <n v="1"/>
    <n v="0"/>
    <n v="1"/>
    <n v="0"/>
    <n v="0"/>
    <n v="0"/>
    <n v="2"/>
    <n v="1"/>
    <n v="0"/>
    <n v="0"/>
    <n v="0"/>
    <n v="0"/>
    <n v="0"/>
    <n v="0"/>
    <n v="0"/>
    <n v="0"/>
    <n v="0"/>
    <n v="0"/>
    <n v="0"/>
    <x v="5"/>
    <s v="Информирование об имеющихся вакансиях"/>
  </r>
  <r>
    <s v="ГБПОУ Жирновский педагогический колледж"/>
    <s v="49.02.01 Физическая культура"/>
    <n v="20"/>
    <n v="0"/>
    <n v="0"/>
    <n v="7"/>
    <n v="2"/>
    <n v="0"/>
    <n v="0"/>
    <n v="3"/>
    <n v="0"/>
    <n v="0"/>
    <n v="0"/>
    <n v="6"/>
    <n v="2"/>
    <n v="0"/>
    <n v="1"/>
    <n v="1"/>
    <n v="0"/>
    <n v="0"/>
    <n v="0"/>
    <n v="0"/>
    <n v="0"/>
    <n v="0"/>
    <n v="0"/>
    <n v="0"/>
    <x v="5"/>
    <s v="Информирование об имеющихся вакансиях"/>
  </r>
  <r>
    <s v="ГБПОУ Камышинский индустриально-педагогический колледж имени Героя Советского Союза им.А.П.Маресьева"/>
    <s v="13.02.03 Электрические станции, сети и системы"/>
    <n v="12"/>
    <n v="0"/>
    <n v="0"/>
    <n v="5"/>
    <n v="1"/>
    <n v="0"/>
    <n v="2"/>
    <n v="4"/>
    <n v="0"/>
    <n v="0"/>
    <n v="3"/>
    <n v="0"/>
    <n v="3"/>
    <n v="0"/>
    <n v="0"/>
    <n v="0"/>
    <n v="0"/>
    <n v="0"/>
    <n v="0"/>
    <n v="0"/>
    <n v="0"/>
    <n v="0"/>
    <n v="0"/>
    <n v="0"/>
    <x v="0"/>
    <s v="Проведение социально-психологических тренингов"/>
  </r>
  <r>
    <s v="ГБПОУ Камышинский индустриально-педагогический колледж имени Героя Советского Союза им.А.П.Маресьева"/>
    <s v="08.02.09 Монтаж, наладка и эксплуатация электрооборудования промышленных и гражданских зданий"/>
    <n v="8"/>
    <n v="0"/>
    <n v="0"/>
    <n v="7"/>
    <n v="2"/>
    <n v="0"/>
    <n v="4"/>
    <n v="0"/>
    <n v="0"/>
    <n v="0"/>
    <n v="0"/>
    <n v="0"/>
    <n v="0"/>
    <n v="0"/>
    <n v="0"/>
    <n v="0"/>
    <n v="0"/>
    <n v="1"/>
    <n v="0"/>
    <n v="0"/>
    <n v="0"/>
    <n v="0"/>
    <n v="0"/>
    <n v="0"/>
    <x v="0"/>
    <s v="Проведение социально-психологических тренингов"/>
  </r>
  <r>
    <s v="ГБПОУ Камышинский индустриально-педагогический колледж имени Героя Советского Союза им.А.П.Маресьева"/>
    <s v="15.02.06 Монтаж, техническая эксплуатация и ремонт холодильно-компрессорных и теплонасосных машин и установок (по отраслям)"/>
    <n v="8"/>
    <n v="0"/>
    <n v="0"/>
    <n v="5"/>
    <n v="0"/>
    <n v="0"/>
    <n v="5"/>
    <n v="3"/>
    <n v="3"/>
    <n v="0"/>
    <n v="0"/>
    <n v="0"/>
    <n v="0"/>
    <n v="0"/>
    <n v="0"/>
    <n v="0"/>
    <n v="0"/>
    <n v="0"/>
    <n v="0"/>
    <n v="0"/>
    <n v="0"/>
    <n v="0"/>
    <n v="0"/>
    <n v="0"/>
    <x v="0"/>
    <s v="Проведение социально-психологических тренингов"/>
  </r>
  <r>
    <s v="ГБПОУ Камышинский индустриально-педагогический колледж имени Героя Советского Союза им.А.П.Маресьева"/>
    <s v="29.01.07 Портной"/>
    <n v="18"/>
    <n v="2"/>
    <n v="0"/>
    <n v="8"/>
    <n v="3"/>
    <n v="7"/>
    <n v="0"/>
    <n v="0"/>
    <n v="0"/>
    <n v="0"/>
    <n v="0"/>
    <n v="7"/>
    <n v="0"/>
    <n v="0"/>
    <n v="0"/>
    <n v="0"/>
    <n v="0"/>
    <n v="0"/>
    <n v="0"/>
    <n v="0"/>
    <n v="0"/>
    <n v="0"/>
    <n v="0"/>
    <n v="3"/>
    <x v="0"/>
    <s v="Проведение социально-психологических тренингов"/>
  </r>
  <r>
    <s v="ГБПОУ Камышинский индустриально-педагогический колледж имени Героя Советского Союза им.А.П.Маресьева"/>
    <s v="39.02.01 Социальная работа"/>
    <n v="12"/>
    <n v="0"/>
    <n v="0"/>
    <n v="9"/>
    <n v="1"/>
    <n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x v="6"/>
    <s v="Проведение социально-психологических тренингов"/>
  </r>
  <r>
    <s v="ГБПОУ Камышинский индустриально-педагогический колледж имени Героя Советского Союза им.А.П.Маресьева"/>
    <s v="44.02.01 Дошкольное образование"/>
    <n v="35"/>
    <n v="2"/>
    <n v="0"/>
    <n v="31"/>
    <n v="18"/>
    <n v="0"/>
    <n v="1"/>
    <n v="0"/>
    <n v="0"/>
    <n v="0"/>
    <n v="0"/>
    <n v="0"/>
    <n v="0"/>
    <n v="4"/>
    <n v="0"/>
    <n v="0"/>
    <n v="0"/>
    <n v="0"/>
    <n v="0"/>
    <n v="0"/>
    <n v="0"/>
    <n v="0"/>
    <n v="0"/>
    <n v="0"/>
    <x v="5"/>
    <s v="Консультации"/>
  </r>
  <r>
    <s v="ГБПОУ Камышинский индустриально-педагогический колледж имени Героя Советского Союза им.А.П.Маресьева"/>
    <s v="44.02.02 Преподавание в начальных классах"/>
    <n v="10"/>
    <n v="0"/>
    <n v="0"/>
    <n v="9"/>
    <n v="7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x v="5"/>
    <s v="Консультации"/>
  </r>
  <r>
    <s v="ГБПОУ Котовский промышленно-экономический техникум"/>
    <s v="21.02.01 Разработка и эксплуатация нефтяных и газовых месторождений"/>
    <n v="65"/>
    <n v="0"/>
    <n v="0"/>
    <n v="41"/>
    <n v="38"/>
    <n v="0"/>
    <n v="0"/>
    <n v="0"/>
    <n v="0"/>
    <n v="0"/>
    <n v="0"/>
    <n v="0"/>
    <n v="24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Котовский промышленно-экономический техникум"/>
    <s v="09.02.06 Сетевое и системное администрирование"/>
    <n v="9"/>
    <n v="0"/>
    <n v="0"/>
    <n v="3"/>
    <n v="3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Котовский промышленно-экономический техникум"/>
    <s v="35.01.13 Тракторист-машинист сельскохозяйственного производства"/>
    <n v="24"/>
    <n v="0"/>
    <n v="0"/>
    <n v="11"/>
    <n v="9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x v="7"/>
    <s v="Консультации"/>
  </r>
  <r>
    <s v="ГБПОУ Котовский промышленно-экономический техникум"/>
    <s v="38.02.01 Экономика и бухгалтерский учет (по отраслям)"/>
    <n v="7"/>
    <n v="0"/>
    <n v="0"/>
    <n v="7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Ленинский агропромышленный техникум"/>
    <s v="08.01.07 Мастер общестроительных работ"/>
    <n v="18"/>
    <n v="0"/>
    <n v="0"/>
    <n v="9"/>
    <n v="3"/>
    <n v="0"/>
    <n v="5"/>
    <n v="0"/>
    <n v="0"/>
    <n v="0"/>
    <n v="0"/>
    <n v="0"/>
    <n v="5"/>
    <n v="2"/>
    <n v="1"/>
    <n v="1"/>
    <n v="0"/>
    <n v="0"/>
    <n v="0"/>
    <n v="0"/>
    <n v="0"/>
    <n v="0"/>
    <n v="0"/>
    <n v="0"/>
    <x v="0"/>
    <s v="Информирование об имеющихся вакансиях"/>
  </r>
  <r>
    <s v="ГБПОУ Ленинский агропромышленный техникум"/>
    <s v="08.01.27 Мастер общестроительных работ"/>
    <n v="18"/>
    <n v="0"/>
    <n v="0"/>
    <n v="9"/>
    <n v="5"/>
    <n v="0"/>
    <n v="6"/>
    <n v="1"/>
    <n v="0"/>
    <n v="0"/>
    <n v="0"/>
    <n v="0"/>
    <n v="4"/>
    <n v="2"/>
    <n v="2"/>
    <n v="0"/>
    <n v="0"/>
    <n v="0"/>
    <n v="0"/>
    <n v="0"/>
    <n v="0"/>
    <n v="0"/>
    <n v="0"/>
    <n v="0"/>
    <x v="0"/>
    <s v="Консультации"/>
  </r>
  <r>
    <s v="ГБПОУ Ленинский агропромышленный техникум"/>
    <s v="15.01.05 Сварщик (ручной и частично механизированной сварки (наплавки)"/>
    <n v="19"/>
    <n v="0"/>
    <n v="0"/>
    <n v="16"/>
    <n v="4"/>
    <n v="1"/>
    <n v="8"/>
    <n v="2"/>
    <n v="1"/>
    <n v="0"/>
    <n v="0"/>
    <n v="0"/>
    <n v="0"/>
    <n v="0"/>
    <n v="1"/>
    <n v="0"/>
    <n v="0"/>
    <n v="0"/>
    <n v="0"/>
    <n v="0"/>
    <n v="0"/>
    <n v="0"/>
    <n v="0"/>
    <n v="0"/>
    <x v="0"/>
    <s v="Консультации"/>
  </r>
  <r>
    <s v="ГБПОУ Ленинский агропромышленный техникум"/>
    <s v="35.01.13 Тракторист-машинист сельскохозяйственного производства"/>
    <n v="17"/>
    <n v="0"/>
    <n v="0"/>
    <n v="14"/>
    <n v="3"/>
    <n v="0"/>
    <n v="3"/>
    <n v="3"/>
    <n v="1"/>
    <n v="0"/>
    <n v="0"/>
    <n v="0"/>
    <n v="0"/>
    <n v="0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Ленинский агропромышленный техникум"/>
    <s v="35.01.27 Мастер сельскохозяйственного производства"/>
    <n v="21"/>
    <n v="0"/>
    <n v="0"/>
    <n v="17"/>
    <n v="1"/>
    <n v="0"/>
    <n v="2"/>
    <n v="4"/>
    <n v="0"/>
    <n v="0"/>
    <n v="0"/>
    <n v="0"/>
    <n v="0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Ленинский агропромышленный техникум"/>
    <s v="43.01.09 Повар, кондитер"/>
    <n v="21"/>
    <n v="0"/>
    <n v="0"/>
    <n v="15"/>
    <n v="4"/>
    <n v="0"/>
    <n v="1"/>
    <n v="6"/>
    <n v="0"/>
    <n v="0"/>
    <n v="0"/>
    <n v="0"/>
    <n v="0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Ленинский агропромышленный техникум"/>
    <s v="40.02.03 Право и судебное администрирование"/>
    <n v="42"/>
    <n v="0"/>
    <n v="0"/>
    <n v="33"/>
    <n v="14"/>
    <n v="3"/>
    <n v="2"/>
    <n v="9"/>
    <n v="0"/>
    <n v="0"/>
    <n v="5"/>
    <n v="0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Михайловский профессионально-педагогический колледж имени В.В. Арнаутова"/>
    <s v="44.02.02 Преподавание в начальных классах"/>
    <n v="33"/>
    <n v="1"/>
    <n v="0"/>
    <n v="20"/>
    <n v="9"/>
    <n v="6"/>
    <n v="0"/>
    <n v="1"/>
    <n v="0"/>
    <n v="0"/>
    <n v="0"/>
    <n v="10"/>
    <n v="0"/>
    <n v="1"/>
    <n v="0"/>
    <n v="1"/>
    <n v="0"/>
    <n v="0"/>
    <n v="0"/>
    <n v="0"/>
    <n v="0"/>
    <n v="0"/>
    <n v="0"/>
    <n v="0"/>
    <x v="5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44.02.01 Дошкольное образование"/>
    <n v="18"/>
    <n v="0"/>
    <n v="0"/>
    <n v="10"/>
    <n v="3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x v="5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44.02.05 Коррекционная педагогика в начальном образовании"/>
    <n v="39"/>
    <n v="0"/>
    <n v="0"/>
    <n v="21"/>
    <n v="12"/>
    <n v="4"/>
    <n v="0"/>
    <n v="1"/>
    <n v="0"/>
    <n v="0"/>
    <n v="0"/>
    <n v="17"/>
    <n v="0"/>
    <n v="0"/>
    <n v="0"/>
    <n v="0"/>
    <n v="0"/>
    <n v="0"/>
    <n v="0"/>
    <n v="0"/>
    <n v="0"/>
    <n v="0"/>
    <n v="0"/>
    <n v="0"/>
    <x v="5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49.02.01 Физическая культура"/>
    <n v="11"/>
    <n v="0"/>
    <n v="0"/>
    <n v="5"/>
    <n v="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x v="5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40.02.01 Право и организация социального обеспечения"/>
    <n v="39"/>
    <n v="0"/>
    <n v="0"/>
    <n v="17"/>
    <n v="10"/>
    <n v="6"/>
    <n v="0"/>
    <n v="3"/>
    <n v="3"/>
    <n v="0"/>
    <n v="0"/>
    <n v="9"/>
    <n v="8"/>
    <n v="0"/>
    <n v="0"/>
    <n v="2"/>
    <n v="0"/>
    <n v="0"/>
    <n v="0"/>
    <n v="0"/>
    <n v="0"/>
    <n v="0"/>
    <n v="0"/>
    <n v="0"/>
    <x v="1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29.02.04 Конструирование, моделирование и технология швейных изделий"/>
    <n v="15"/>
    <n v="1"/>
    <n v="0"/>
    <n v="7"/>
    <n v="2"/>
    <n v="0"/>
    <n v="0"/>
    <n v="4"/>
    <n v="0"/>
    <n v="0"/>
    <n v="0"/>
    <n v="2"/>
    <n v="0"/>
    <n v="2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21.02.05 Земельно-имущественные отношения"/>
    <n v="23"/>
    <n v="0"/>
    <n v="0"/>
    <n v="10"/>
    <n v="1"/>
    <n v="0"/>
    <n v="0"/>
    <n v="2"/>
    <n v="0"/>
    <n v="0"/>
    <n v="0"/>
    <n v="5"/>
    <n v="6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Михайловский профессионально-педагогический колледж имени В.В. Арнаутова"/>
    <s v="09.02.07 Информационные системы и программирование"/>
    <n v="49"/>
    <n v="0"/>
    <n v="0"/>
    <n v="20"/>
    <n v="5"/>
    <n v="2"/>
    <n v="0"/>
    <n v="2"/>
    <n v="0"/>
    <n v="0"/>
    <n v="0"/>
    <n v="8"/>
    <n v="19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Новоаннинский сельскохозяйственный колледж"/>
    <s v="38.02.01 Экономика и бухгалтерский учет (по отраслям)"/>
    <n v="18"/>
    <n v="0"/>
    <n v="0"/>
    <n v="7"/>
    <n v="1"/>
    <n v="0"/>
    <n v="0"/>
    <n v="8"/>
    <n v="0"/>
    <n v="0"/>
    <n v="0"/>
    <n v="0"/>
    <n v="2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Новоаннинский сельскохозяйственный колледж"/>
    <s v="40.02.01 Право и организация социального обеспечения"/>
    <n v="41"/>
    <n v="0"/>
    <n v="0"/>
    <n v="15"/>
    <n v="0"/>
    <n v="0"/>
    <n v="0"/>
    <n v="13"/>
    <n v="0"/>
    <n v="1"/>
    <n v="0"/>
    <n v="2"/>
    <n v="10"/>
    <n v="0"/>
    <n v="0"/>
    <n v="1"/>
    <n v="0"/>
    <n v="0"/>
    <n v="0"/>
    <n v="0"/>
    <n v="0"/>
    <n v="0"/>
    <n v="0"/>
    <n v="0"/>
    <x v="1"/>
    <s v="Информирование об имеющихся вакансиях"/>
  </r>
  <r>
    <s v="ГБПОУ Новоаннинский сельскохозяйственный колледж"/>
    <s v="35.02.06 Технология производства и переработки сельскохозяйственной продукции"/>
    <n v="19"/>
    <n v="0"/>
    <n v="0"/>
    <n v="5"/>
    <n v="0"/>
    <n v="0"/>
    <n v="0"/>
    <n v="0"/>
    <n v="0"/>
    <n v="0"/>
    <n v="0"/>
    <n v="3"/>
    <n v="11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35.02.05 Агрономия"/>
    <n v="48"/>
    <n v="0"/>
    <n v="0"/>
    <n v="13"/>
    <n v="1"/>
    <n v="0"/>
    <n v="0"/>
    <n v="0"/>
    <n v="0"/>
    <n v="0"/>
    <n v="0"/>
    <n v="4"/>
    <n v="28"/>
    <n v="0"/>
    <n v="0"/>
    <n v="3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36.02.01 Ветеринария"/>
    <n v="45"/>
    <n v="0"/>
    <n v="0"/>
    <n v="14"/>
    <n v="0"/>
    <n v="0"/>
    <n v="0"/>
    <n v="0"/>
    <n v="0"/>
    <n v="0"/>
    <n v="0"/>
    <n v="11"/>
    <n v="14"/>
    <n v="6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35.02.12 Садово-парковое и ландшафтное строительство"/>
    <n v="13"/>
    <n v="0"/>
    <n v="0"/>
    <n v="5"/>
    <n v="0"/>
    <n v="0"/>
    <n v="0"/>
    <n v="7"/>
    <n v="0"/>
    <n v="0"/>
    <n v="0"/>
    <n v="0"/>
    <n v="0"/>
    <n v="1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35.01.13 Тракторист-машинист сельскохозяйственного производства"/>
    <n v="16"/>
    <n v="0"/>
    <n v="0"/>
    <n v="8"/>
    <n v="0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35.01.27 Мастер сельскохозяйственного производства"/>
    <n v="16"/>
    <n v="0"/>
    <n v="0"/>
    <n v="6"/>
    <n v="0"/>
    <n v="0"/>
    <n v="0"/>
    <n v="0"/>
    <n v="0"/>
    <n v="0"/>
    <n v="0"/>
    <n v="0"/>
    <n v="1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Новоаннинский сельскохозяйственный колледж"/>
    <s v="43.02.15 Поварское и кондитерское дело"/>
    <n v="10"/>
    <n v="0"/>
    <n v="0"/>
    <n v="1"/>
    <n v="1"/>
    <n v="0"/>
    <n v="0"/>
    <n v="7"/>
    <n v="0"/>
    <n v="0"/>
    <n v="0"/>
    <n v="0"/>
    <n v="2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Новоаннинский сельскохозяйственный колледж"/>
    <s v="15.01.05 Сварщик (ручной и частично механизированной сварки (наплавки)"/>
    <n v="39"/>
    <n v="0"/>
    <n v="0"/>
    <n v="4"/>
    <n v="0"/>
    <n v="0"/>
    <n v="0"/>
    <n v="0"/>
    <n v="0"/>
    <n v="0"/>
    <n v="0"/>
    <n v="0"/>
    <n v="33"/>
    <n v="0"/>
    <n v="0"/>
    <n v="2"/>
    <n v="0"/>
    <n v="0"/>
    <n v="0"/>
    <n v="0"/>
    <n v="0"/>
    <n v="0"/>
    <n v="0"/>
    <n v="0"/>
    <x v="0"/>
    <s v="Информирование об имеющихся вакансиях"/>
  </r>
  <r>
    <s v="ГБПОУ Палласовский сельскохозяйственный техникум"/>
    <s v="09.01.03 Оператор информационных систем и ресурсов"/>
    <n v="21"/>
    <n v="1"/>
    <n v="0"/>
    <n v="10"/>
    <n v="4"/>
    <n v="1"/>
    <n v="0"/>
    <n v="3"/>
    <n v="3"/>
    <n v="0"/>
    <n v="0"/>
    <n v="0"/>
    <n v="5"/>
    <n v="3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алласовский сельскохозяйственный техникум"/>
    <s v="35.01.27 Мастер сельскохозяйственного производства"/>
    <n v="16"/>
    <n v="0"/>
    <n v="0"/>
    <n v="9"/>
    <n v="3"/>
    <n v="1"/>
    <n v="1"/>
    <n v="0"/>
    <n v="0"/>
    <n v="0"/>
    <n v="0"/>
    <n v="0"/>
    <n v="7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Палласовский сельскохозяйственный техникум"/>
    <s v="35.01.15 Мастер по ремонту и обслуживанию электрооборудования в сельском хозяйстве"/>
    <n v="22"/>
    <n v="2"/>
    <n v="0"/>
    <n v="6"/>
    <n v="3"/>
    <n v="1"/>
    <n v="1"/>
    <n v="4"/>
    <n v="4"/>
    <n v="0"/>
    <n v="0"/>
    <n v="0"/>
    <n v="10"/>
    <n v="0"/>
    <n v="0"/>
    <n v="0"/>
    <n v="0"/>
    <n v="0"/>
    <n v="0"/>
    <n v="2"/>
    <n v="0"/>
    <n v="0"/>
    <n v="0"/>
    <n v="0"/>
    <x v="7"/>
    <s v="Информирование об имеющихся вакансиях"/>
  </r>
  <r>
    <s v="ГБПОУ Палласовский сельскохозяйственный техникум"/>
    <s v="35.01.15 Электромонтер по ремонту и обслуживанию электрооборудования в сельскохозяйственном производстве"/>
    <n v="23"/>
    <n v="0"/>
    <n v="0"/>
    <n v="17"/>
    <n v="1"/>
    <n v="0"/>
    <n v="3"/>
    <n v="0"/>
    <n v="0"/>
    <n v="0"/>
    <n v="0"/>
    <n v="0"/>
    <n v="6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Палласовский сельскохозяйственный техникум"/>
    <s v="08.01.14 Монтажник санитарно-технических, вентиляционных систем и оборудования"/>
    <n v="16"/>
    <n v="0"/>
    <n v="0"/>
    <n v="12"/>
    <n v="5"/>
    <n v="0"/>
    <n v="1"/>
    <n v="0"/>
    <n v="0"/>
    <n v="0"/>
    <n v="0"/>
    <n v="0"/>
    <n v="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алласовский сельскохозяйственный техникум"/>
    <s v="09.01.03 Мастер по обработке цифровой информации"/>
    <n v="21"/>
    <n v="0"/>
    <n v="0"/>
    <n v="12"/>
    <n v="3"/>
    <n v="1"/>
    <n v="0"/>
    <n v="4"/>
    <n v="4"/>
    <n v="0"/>
    <n v="0"/>
    <n v="0"/>
    <n v="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алласовский сельскохозяйственный техникум"/>
    <s v="38.01.02 Продавец, контролер-кассир"/>
    <n v="14"/>
    <n v="0"/>
    <n v="0"/>
    <n v="11"/>
    <n v="11"/>
    <n v="0"/>
    <n v="0"/>
    <n v="2"/>
    <n v="2"/>
    <n v="0"/>
    <n v="0"/>
    <n v="0"/>
    <n v="0"/>
    <n v="1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Палласовский сельскохозяйственный техникум"/>
    <s v="40.02.01 Право и организация социального обеспечения"/>
    <n v="9"/>
    <n v="0"/>
    <n v="0"/>
    <n v="7"/>
    <n v="2"/>
    <n v="0"/>
    <n v="0"/>
    <n v="0"/>
    <n v="0"/>
    <n v="0"/>
    <n v="0"/>
    <n v="0"/>
    <n v="0"/>
    <n v="0"/>
    <n v="0"/>
    <n v="0"/>
    <n v="0"/>
    <n v="2"/>
    <n v="0"/>
    <n v="0"/>
    <n v="0"/>
    <n v="0"/>
    <n v="0"/>
    <n v="0"/>
    <x v="1"/>
    <s v="Информирование об имеющихся вакансиях"/>
  </r>
  <r>
    <s v="ГБПОУ Профессиональное училище № 50 филиал в Средней ахтубе Технического колледжа"/>
    <s v="23.01.06 Машинист дорожных и строительных машин"/>
    <n v="84"/>
    <n v="0"/>
    <n v="0"/>
    <n v="18"/>
    <n v="18"/>
    <n v="0"/>
    <n v="0"/>
    <n v="6"/>
    <n v="6"/>
    <n v="0"/>
    <n v="0"/>
    <n v="0"/>
    <n v="60"/>
    <n v="0"/>
    <n v="0"/>
    <n v="0"/>
    <n v="0"/>
    <n v="0"/>
    <n v="0"/>
    <n v="0"/>
    <n v="0"/>
    <n v="0"/>
    <n v="0"/>
    <n v="0"/>
    <x v="0"/>
    <s v="Экскурсии на предприятия"/>
  </r>
  <r>
    <s v="ГБПОУ Профессиональное училище № 50 филиал в Средней ахтубе Технического колледжа"/>
    <s v="23.01.07 Машинист крана (крановщик)"/>
    <n v="35"/>
    <n v="0"/>
    <n v="0"/>
    <n v="8"/>
    <n v="8"/>
    <n v="0"/>
    <n v="0"/>
    <n v="9"/>
    <n v="9"/>
    <n v="0"/>
    <n v="0"/>
    <n v="0"/>
    <n v="18"/>
    <n v="0"/>
    <n v="0"/>
    <n v="0"/>
    <n v="0"/>
    <n v="0"/>
    <n v="0"/>
    <n v="0"/>
    <n v="0"/>
    <n v="0"/>
    <n v="0"/>
    <n v="0"/>
    <x v="0"/>
    <s v="Экскурсии на предприятия"/>
  </r>
  <r>
    <s v="ГБПОУ Профессиональное училище №44"/>
    <s v="35.01.15 Мастер по ремонту и обслуживанию электрооборудования в сельском хозяйстве"/>
    <n v="20"/>
    <n v="0"/>
    <n v="0"/>
    <n v="6"/>
    <n v="2"/>
    <n v="0"/>
    <n v="0"/>
    <n v="3"/>
    <n v="3"/>
    <n v="0"/>
    <n v="0"/>
    <n v="7"/>
    <n v="4"/>
    <n v="0"/>
    <n v="0"/>
    <n v="0"/>
    <n v="0"/>
    <n v="0"/>
    <n v="0"/>
    <n v="0"/>
    <n v="0"/>
    <n v="0"/>
    <n v="0"/>
    <n v="0"/>
    <x v="7"/>
    <s v="Консультации"/>
  </r>
  <r>
    <s v="ГБПОУ Профессиональное училище №44"/>
    <s v="15.01.05 Сварщик (ручной и частично механизированной сварки (наплавки)"/>
    <n v="16"/>
    <n v="0"/>
    <n v="0"/>
    <n v="1"/>
    <n v="1"/>
    <n v="0"/>
    <n v="0"/>
    <n v="0"/>
    <n v="0"/>
    <n v="0"/>
    <n v="0"/>
    <n v="1"/>
    <n v="1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рофессиональное училище №44"/>
    <s v="35.01.27 Мастер сельскохозяйственного производства"/>
    <n v="12"/>
    <n v="0"/>
    <n v="0"/>
    <n v="6"/>
    <n v="3"/>
    <n v="0"/>
    <n v="0"/>
    <n v="0"/>
    <n v="0"/>
    <n v="0"/>
    <n v="0"/>
    <n v="3"/>
    <n v="3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Профессиональное училище №44"/>
    <s v="15.01.05 Сварщик (ручной и частично механизированной сварки (наплавки)"/>
    <n v="17"/>
    <n v="0"/>
    <n v="0"/>
    <n v="4"/>
    <n v="1"/>
    <n v="0"/>
    <n v="1"/>
    <n v="0"/>
    <n v="0"/>
    <n v="0"/>
    <n v="0"/>
    <n v="0"/>
    <n v="13"/>
    <n v="0"/>
    <n v="0"/>
    <n v="0"/>
    <n v="0"/>
    <n v="0"/>
    <n v="0"/>
    <n v="0"/>
    <n v="0"/>
    <n v="0"/>
    <n v="0"/>
    <n v="0"/>
    <x v="0"/>
    <s v="Направление в ЦЗН"/>
  </r>
  <r>
    <s v="ГБПОУ Профессиональное училище №44"/>
    <s v="35.01.15 Электромонтер по ремонту и обслуживанию электрооборудования в сельскохозяйственном производстве"/>
    <n v="15"/>
    <n v="0"/>
    <n v="0"/>
    <n v="9"/>
    <n v="4"/>
    <n v="1"/>
    <n v="0"/>
    <n v="0"/>
    <n v="0"/>
    <n v="0"/>
    <n v="0"/>
    <n v="0"/>
    <n v="6"/>
    <n v="0"/>
    <n v="0"/>
    <n v="0"/>
    <n v="0"/>
    <n v="0"/>
    <n v="0"/>
    <n v="0"/>
    <n v="0"/>
    <n v="0"/>
    <n v="0"/>
    <n v="0"/>
    <x v="7"/>
    <s v="Взаимодействие с куратором группы"/>
  </r>
  <r>
    <s v="ГБПОУ Профессиональное училище №44"/>
    <s v="35.01.13 Тракторист-машинист сельскохозяйственного производства"/>
    <n v="11"/>
    <n v="0"/>
    <n v="0"/>
    <n v="5"/>
    <n v="2"/>
    <n v="0"/>
    <n v="0"/>
    <n v="1"/>
    <n v="1"/>
    <n v="0"/>
    <n v="0"/>
    <n v="0"/>
    <n v="5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Профессиональное училище №45"/>
    <s v="15.01.05 Сварщик (ручной и частично механизированной сварки (наплавки)"/>
    <n v="23"/>
    <n v="0"/>
    <n v="0"/>
    <n v="15"/>
    <n v="3"/>
    <n v="0"/>
    <n v="12"/>
    <n v="8"/>
    <n v="2"/>
    <n v="0"/>
    <n v="6"/>
    <n v="0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рофессиональное училище №45"/>
    <s v="35.01.11 Мастер сельскохозяйственного производства"/>
    <n v="16"/>
    <n v="0"/>
    <n v="0"/>
    <n v="6"/>
    <n v="2"/>
    <n v="0"/>
    <n v="4"/>
    <n v="10"/>
    <n v="2"/>
    <n v="0"/>
    <n v="8"/>
    <n v="0"/>
    <n v="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Профессиональное училище №45"/>
    <s v="35.01.13 Тракторист-машинист сельскохозяйственного производства"/>
    <n v="15"/>
    <n v="0"/>
    <n v="0"/>
    <n v="5"/>
    <n v="3"/>
    <n v="0"/>
    <n v="2"/>
    <n v="10"/>
    <n v="2"/>
    <n v="0"/>
    <n v="8"/>
    <n v="0"/>
    <n v="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Профессиональное училище №45"/>
    <s v="15.01.05 Сварщик (ручной и частично механизированной сварки (наплавки)"/>
    <n v="23"/>
    <n v="0"/>
    <n v="0"/>
    <n v="15"/>
    <n v="3"/>
    <n v="0"/>
    <n v="12"/>
    <n v="8"/>
    <n v="2"/>
    <n v="0"/>
    <n v="6"/>
    <n v="0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Профессиональное училище №49"/>
    <s v="15.01.05 Сварщик (ручной и частично механизированной сварки (наплавки)"/>
    <n v="46"/>
    <n v="0"/>
    <n v="0"/>
    <n v="30"/>
    <n v="12"/>
    <n v="20"/>
    <n v="0"/>
    <n v="7"/>
    <n v="10"/>
    <n v="7"/>
    <n v="0"/>
    <n v="7"/>
    <n v="2"/>
    <n v="0"/>
    <n v="0"/>
    <n v="0"/>
    <n v="0"/>
    <n v="0"/>
    <n v="0"/>
    <n v="0"/>
    <n v="0"/>
    <n v="0"/>
    <n v="0"/>
    <n v="0"/>
    <x v="0"/>
    <s v="Проведение информационно-разъяснительной работы"/>
  </r>
  <r>
    <s v="ГБПОУ Профессиональное училище №49"/>
    <s v="35.01.13 Тракторист-машинист сельскохозяйственного производства"/>
    <n v="23"/>
    <n v="0"/>
    <n v="0"/>
    <n v="15"/>
    <n v="7"/>
    <n v="5"/>
    <n v="0"/>
    <n v="5"/>
    <n v="4"/>
    <n v="2"/>
    <n v="0"/>
    <n v="0"/>
    <n v="3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Профессиональное училище №49"/>
    <s v="35.01.27 Мастер сельскохозяйственного производства"/>
    <n v="22"/>
    <n v="0"/>
    <n v="0"/>
    <n v="12"/>
    <n v="6"/>
    <n v="6"/>
    <n v="0"/>
    <n v="6"/>
    <n v="3"/>
    <n v="1"/>
    <n v="0"/>
    <n v="0"/>
    <n v="4"/>
    <n v="0"/>
    <n v="0"/>
    <n v="0"/>
    <n v="0"/>
    <n v="0"/>
    <n v="0"/>
    <n v="0"/>
    <n v="0"/>
    <n v="0"/>
    <n v="0"/>
    <n v="0"/>
    <x v="7"/>
    <s v="Проведение информационно-разъяснительной работы"/>
  </r>
  <r>
    <s v="ГБПОУ ПУ № 13 имени дважды Героя Социалистического Труда В.И.Штепо"/>
    <s v="08.01.25 Мастер отделочных строительных и декоративных работ"/>
    <n v="19"/>
    <n v="0"/>
    <n v="0"/>
    <n v="11"/>
    <n v="1"/>
    <n v="0"/>
    <n v="1"/>
    <n v="0"/>
    <n v="0"/>
    <n v="0"/>
    <n v="0"/>
    <n v="0"/>
    <n v="5"/>
    <n v="0"/>
    <n v="0"/>
    <n v="0"/>
    <n v="0"/>
    <n v="0"/>
    <n v="0"/>
    <n v="0"/>
    <n v="0"/>
    <n v="0"/>
    <n v="0"/>
    <n v="3"/>
    <x v="0"/>
    <s v="Информирование об имеющихся вакансиях"/>
  </r>
  <r>
    <s v="ГБПОУ ПУ № 13 имени дважды Героя Социалистического Труда В.И.Штепо"/>
    <s v="08.01.28 Мастер отделочных строительных и декоративных работ"/>
    <n v="17"/>
    <n v="0"/>
    <n v="0"/>
    <n v="7"/>
    <n v="1"/>
    <n v="1"/>
    <n v="0"/>
    <n v="1"/>
    <n v="0"/>
    <n v="0"/>
    <n v="0"/>
    <n v="0"/>
    <n v="4"/>
    <n v="0"/>
    <n v="0"/>
    <n v="0"/>
    <n v="0"/>
    <n v="0"/>
    <n v="0"/>
    <n v="0"/>
    <n v="0"/>
    <n v="0"/>
    <n v="0"/>
    <n v="5"/>
    <x v="0"/>
    <s v="Информирование об имеющихся вакансиях"/>
  </r>
  <r>
    <s v="ГБПОУ ПУ № 13 имени дважды Героя Социалистического Труда В.И.Штепо"/>
    <s v="08.01.10 Мастер жилищно-коммунального хозяйства"/>
    <n v="22"/>
    <n v="0"/>
    <n v="0"/>
    <n v="7"/>
    <n v="1"/>
    <n v="0"/>
    <n v="5"/>
    <n v="0"/>
    <n v="0"/>
    <n v="0"/>
    <n v="0"/>
    <n v="0"/>
    <n v="13"/>
    <n v="1"/>
    <n v="0"/>
    <n v="0"/>
    <n v="0"/>
    <n v="0"/>
    <n v="0"/>
    <n v="0"/>
    <n v="0"/>
    <n v="0"/>
    <n v="0"/>
    <n v="1"/>
    <x v="0"/>
    <s v="Информирование об имеющихся вакансиях"/>
  </r>
  <r>
    <s v="ГБПОУ ПУ № 13 имени дважды Героя Социалистического Труда В.И.Штепо"/>
    <s v="08.01.29 Мастер по ремонту и обслуживанию инженерных систем жилищно-коммунального хозяйства"/>
    <n v="21"/>
    <n v="0"/>
    <n v="0"/>
    <n v="11"/>
    <n v="2"/>
    <n v="2"/>
    <n v="1"/>
    <n v="0"/>
    <n v="0"/>
    <n v="0"/>
    <n v="0"/>
    <n v="0"/>
    <n v="8"/>
    <n v="1"/>
    <n v="0"/>
    <n v="0"/>
    <n v="0"/>
    <n v="0"/>
    <n v="0"/>
    <n v="0"/>
    <n v="0"/>
    <n v="0"/>
    <n v="0"/>
    <n v="1"/>
    <x v="0"/>
    <s v="Информирование об имеющихся вакансиях"/>
  </r>
  <r>
    <s v="ГБПОУ ПУ № 13 имени дважды Героя Социалистического Труда В.И.Штепо"/>
    <s v="15.01.05 Сварщик (ручной и частично механизированной сварки (наплавки)"/>
    <n v="46"/>
    <n v="0"/>
    <n v="0"/>
    <n v="13"/>
    <n v="2"/>
    <n v="3"/>
    <n v="4"/>
    <n v="0"/>
    <n v="0"/>
    <n v="0"/>
    <n v="0"/>
    <n v="0"/>
    <n v="31"/>
    <n v="0"/>
    <n v="0"/>
    <n v="0"/>
    <n v="0"/>
    <n v="0"/>
    <n v="0"/>
    <n v="0"/>
    <n v="0"/>
    <n v="0"/>
    <n v="0"/>
    <n v="2"/>
    <x v="0"/>
    <s v="Экскурсии на предприятия"/>
  </r>
  <r>
    <s v="ГБПОУ ПУ № 13 имени дважды Героя Социалистического Труда В.И.Штепо"/>
    <s v="35.01.26 Мастер растениеводства"/>
    <n v="19"/>
    <n v="0"/>
    <n v="0"/>
    <n v="14"/>
    <n v="0"/>
    <n v="8"/>
    <n v="2"/>
    <n v="1"/>
    <n v="0"/>
    <n v="0"/>
    <n v="0"/>
    <n v="0"/>
    <n v="0"/>
    <n v="0"/>
    <n v="0"/>
    <n v="1"/>
    <n v="0"/>
    <n v="0"/>
    <n v="0"/>
    <n v="0"/>
    <n v="0"/>
    <n v="0"/>
    <n v="0"/>
    <n v="3"/>
    <x v="7"/>
    <s v="Экскурсии на предприятия"/>
  </r>
  <r>
    <s v="ГБПОУ ПУ № 13 имени дважды Героя Социалистического Труда В.И.Штепо"/>
    <s v="35.01.27 Мастер сельскохозяйственного производства"/>
    <n v="23"/>
    <n v="0"/>
    <n v="0"/>
    <n v="10"/>
    <n v="5"/>
    <n v="5"/>
    <n v="0"/>
    <n v="0"/>
    <n v="0"/>
    <n v="0"/>
    <n v="0"/>
    <n v="0"/>
    <n v="10"/>
    <n v="0"/>
    <n v="0"/>
    <n v="0"/>
    <n v="0"/>
    <n v="0"/>
    <n v="0"/>
    <n v="0"/>
    <n v="0"/>
    <n v="0"/>
    <n v="0"/>
    <n v="3"/>
    <x v="7"/>
    <s v="Экскурсии на предприятия"/>
  </r>
  <r>
    <s v="ГБПОУ ПУ № 13 имени дважды Героя Социалистического Труда В.И.Штепо"/>
    <s v="35.01.13 Тракторист-машинист сельскохозяйственного производства"/>
    <n v="20"/>
    <n v="0"/>
    <n v="0"/>
    <n v="6"/>
    <n v="2"/>
    <n v="1"/>
    <n v="3"/>
    <n v="0"/>
    <n v="0"/>
    <n v="0"/>
    <n v="0"/>
    <n v="0"/>
    <n v="13"/>
    <n v="0"/>
    <n v="0"/>
    <n v="0"/>
    <n v="0"/>
    <n v="0"/>
    <n v="0"/>
    <n v="0"/>
    <n v="0"/>
    <n v="0"/>
    <n v="0"/>
    <n v="1"/>
    <x v="7"/>
    <s v="Информирование об имеющихся вакансиях"/>
  </r>
  <r>
    <s v="ГБПОУ Себряковский технологический техникум"/>
    <s v="15.02.12 Монтаж, техническое обслуживание и ремонт промышленного оборудования (по отраслям)"/>
    <n v="26"/>
    <n v="0"/>
    <n v="0"/>
    <n v="0"/>
    <n v="0"/>
    <n v="0"/>
    <n v="0"/>
    <n v="2"/>
    <n v="0"/>
    <n v="0"/>
    <n v="0"/>
    <n v="1"/>
    <n v="2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15.02.14 Оснащение средствами автоматизации технологических процессов и производств (по отраслям)"/>
    <n v="26"/>
    <n v="0"/>
    <n v="0"/>
    <n v="0"/>
    <n v="0"/>
    <n v="0"/>
    <n v="0"/>
    <n v="5"/>
    <n v="0"/>
    <n v="0"/>
    <n v="0"/>
    <n v="1"/>
    <n v="2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08.02.09 Монтаж, наладка и эксплуатация электрооборудования промышленных и гражданских зданий"/>
    <n v="39"/>
    <n v="0"/>
    <n v="0"/>
    <n v="16"/>
    <n v="7"/>
    <n v="0"/>
    <n v="1"/>
    <n v="0"/>
    <n v="0"/>
    <n v="0"/>
    <n v="0"/>
    <n v="3"/>
    <n v="2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08.02.11 Управление, эксплуатация и обслуживание многоквартирного дома"/>
    <n v="26"/>
    <n v="1"/>
    <n v="0"/>
    <n v="0"/>
    <n v="0"/>
    <n v="0"/>
    <n v="0"/>
    <n v="7"/>
    <n v="0"/>
    <n v="0"/>
    <n v="0"/>
    <n v="2"/>
    <n v="16"/>
    <n v="0"/>
    <n v="0"/>
    <n v="0"/>
    <n v="0"/>
    <n v="0"/>
    <n v="0"/>
    <n v="0"/>
    <n v="1"/>
    <n v="0"/>
    <n v="0"/>
    <n v="0"/>
    <x v="0"/>
    <s v="Информирование об имеющихся вакансиях"/>
  </r>
  <r>
    <s v="ГБПОУ Себряковский технологический техникум"/>
    <s v="18.02.12 Технология аналитического контроля химических соединений"/>
    <n v="19"/>
    <n v="0"/>
    <n v="0"/>
    <n v="0"/>
    <n v="0"/>
    <n v="0"/>
    <n v="0"/>
    <n v="9"/>
    <n v="0"/>
    <n v="0"/>
    <n v="0"/>
    <n v="0"/>
    <n v="3"/>
    <n v="3"/>
    <n v="0"/>
    <n v="0"/>
    <n v="0"/>
    <n v="0"/>
    <n v="0"/>
    <n v="0"/>
    <n v="4"/>
    <n v="0"/>
    <n v="0"/>
    <n v="0"/>
    <x v="0"/>
    <s v="Информирование об имеющихся вакансиях"/>
  </r>
  <r>
    <s v="ГБПОУ Себряковский технологический техникум"/>
    <s v="20.02.04 Пожарная безопасность"/>
    <n v="48"/>
    <n v="0"/>
    <n v="0"/>
    <n v="22"/>
    <n v="17"/>
    <n v="1"/>
    <n v="2"/>
    <n v="3"/>
    <n v="0"/>
    <n v="0"/>
    <n v="0"/>
    <n v="0"/>
    <n v="2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38.02.01 Экономика и бухгалтерский учет (по отраслям)"/>
    <n v="24"/>
    <n v="0"/>
    <n v="0"/>
    <n v="0"/>
    <n v="0"/>
    <n v="0"/>
    <n v="0"/>
    <n v="20"/>
    <n v="0"/>
    <n v="0"/>
    <n v="0"/>
    <n v="0"/>
    <n v="1"/>
    <n v="1"/>
    <n v="1"/>
    <n v="0"/>
    <n v="0"/>
    <n v="0"/>
    <n v="0"/>
    <n v="0"/>
    <n v="1"/>
    <n v="0"/>
    <n v="0"/>
    <n v="0"/>
    <x v="1"/>
    <s v="Информирование об имеющихся вакансиях"/>
  </r>
  <r>
    <s v="ГБПОУ Себряковский технологический техникум"/>
    <s v="38.02.07 Банковское дело"/>
    <n v="7"/>
    <n v="0"/>
    <n v="0"/>
    <n v="0"/>
    <n v="0"/>
    <n v="0"/>
    <n v="0"/>
    <n v="6"/>
    <n v="0"/>
    <n v="0"/>
    <n v="0"/>
    <n v="0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ГБПОУ Себряковский технологический техникум"/>
    <s v="08.01.07 Мастер общестроительных работ"/>
    <n v="26"/>
    <n v="0"/>
    <n v="0"/>
    <n v="0"/>
    <n v="0"/>
    <n v="0"/>
    <n v="0"/>
    <n v="2"/>
    <n v="0"/>
    <n v="0"/>
    <n v="0"/>
    <n v="1"/>
    <n v="2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08.01.25 Мастер отделочных строительных и декоративных работ"/>
    <n v="14"/>
    <n v="0"/>
    <n v="0"/>
    <n v="0"/>
    <n v="0"/>
    <n v="0"/>
    <n v="0"/>
    <n v="0"/>
    <n v="0"/>
    <n v="0"/>
    <n v="0"/>
    <n v="2"/>
    <n v="1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08.01.27 Мастер общестроительных работ"/>
    <n v="22"/>
    <n v="0"/>
    <n v="0"/>
    <n v="1"/>
    <n v="0"/>
    <n v="0"/>
    <n v="0"/>
    <n v="0"/>
    <n v="0"/>
    <n v="0"/>
    <n v="0"/>
    <n v="8"/>
    <n v="1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Себряковский технологический техникум"/>
    <s v="08.01.28 Мастер отделочных строительных и декоративных работ"/>
    <n v="23"/>
    <n v="0"/>
    <n v="0"/>
    <n v="0"/>
    <n v="0"/>
    <n v="0"/>
    <n v="0"/>
    <n v="10"/>
    <n v="0"/>
    <n v="6"/>
    <n v="0"/>
    <n v="0"/>
    <n v="10"/>
    <n v="1"/>
    <n v="0"/>
    <n v="0"/>
    <n v="0"/>
    <n v="0"/>
    <n v="0"/>
    <n v="0"/>
    <n v="2"/>
    <n v="0"/>
    <n v="0"/>
    <n v="0"/>
    <x v="0"/>
    <s v="Информирование об имеющихся вакансиях"/>
  </r>
  <r>
    <s v="ГБПОУ Себряковский технологический техникум"/>
    <s v="43.01.09 Повар, кондитер"/>
    <n v="15"/>
    <n v="0"/>
    <n v="0"/>
    <n v="5"/>
    <n v="0"/>
    <n v="0"/>
    <n v="4"/>
    <n v="4"/>
    <n v="0"/>
    <n v="0"/>
    <n v="0"/>
    <n v="3"/>
    <n v="3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Серафимовичский техникум механизации сельского хозяйства"/>
    <s v="35.02.16 Эксплуатация и ремонт сельскохозяйственной техники и оборудования"/>
    <n v="22"/>
    <n v="0"/>
    <n v="0"/>
    <n v="1"/>
    <n v="0"/>
    <n v="0"/>
    <n v="0"/>
    <n v="0"/>
    <n v="0"/>
    <n v="0"/>
    <n v="0"/>
    <n v="1"/>
    <n v="20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Серафимовичский техникум механизации сельского хозяйства"/>
    <s v="35.02.16 Эксплуатация и ремонт сельскохозяйственной техники и оборудования"/>
    <n v="30"/>
    <n v="0"/>
    <n v="0"/>
    <n v="13"/>
    <n v="4"/>
    <n v="0"/>
    <n v="1"/>
    <n v="2"/>
    <n v="0"/>
    <n v="0"/>
    <n v="0"/>
    <n v="0"/>
    <n v="14"/>
    <n v="0"/>
    <n v="1"/>
    <n v="0"/>
    <n v="0"/>
    <n v="0"/>
    <n v="0"/>
    <n v="0"/>
    <n v="0"/>
    <n v="0"/>
    <n v="0"/>
    <n v="0"/>
    <x v="7"/>
    <s v="Информирование об имеющихся вакансиях"/>
  </r>
  <r>
    <s v="ГБПОУ Серафимовичский техникум механизации сельского хозяйства"/>
    <s v="35.02.08 Электрификация и автоматизация сельского хозяйства"/>
    <n v="23"/>
    <n v="0"/>
    <n v="0"/>
    <n v="10"/>
    <n v="0"/>
    <n v="0"/>
    <n v="0"/>
    <n v="0"/>
    <n v="0"/>
    <n v="0"/>
    <n v="0"/>
    <n v="0"/>
    <n v="11"/>
    <n v="0"/>
    <n v="0"/>
    <n v="2"/>
    <n v="0"/>
    <n v="0"/>
    <n v="0"/>
    <n v="0"/>
    <n v="0"/>
    <n v="0"/>
    <n v="0"/>
    <n v="0"/>
    <x v="7"/>
    <s v="Информирование об имеющихся вакансиях"/>
  </r>
  <r>
    <s v="ГБПОУ Серафимовичский техникум механизации сельского хозяйства"/>
    <s v="23.02.07 Техническое обслуживание и ремонт двигателей, систем и агрегатов автомобилей"/>
    <n v="17"/>
    <n v="0"/>
    <n v="0"/>
    <n v="3"/>
    <n v="3"/>
    <n v="0"/>
    <n v="0"/>
    <n v="2"/>
    <n v="0"/>
    <n v="0"/>
    <n v="0"/>
    <n v="0"/>
    <n v="11"/>
    <n v="0"/>
    <n v="0"/>
    <n v="1"/>
    <n v="0"/>
    <n v="0"/>
    <n v="0"/>
    <n v="0"/>
    <n v="0"/>
    <n v="0"/>
    <n v="0"/>
    <n v="0"/>
    <x v="0"/>
    <s v="Информирование об имеющихся вакансиях"/>
  </r>
  <r>
    <s v="ГБПОУ Серафимовичский техникум механизации сельского хозяйства"/>
    <s v="40.02.01 Право и организация социального обеспечения"/>
    <n v="34"/>
    <n v="1"/>
    <n v="0"/>
    <n v="17"/>
    <n v="2"/>
    <n v="0"/>
    <n v="0"/>
    <n v="2"/>
    <n v="0"/>
    <n v="0"/>
    <n v="0"/>
    <n v="5"/>
    <n v="7"/>
    <n v="1"/>
    <n v="1"/>
    <n v="1"/>
    <n v="0"/>
    <n v="0"/>
    <n v="0"/>
    <n v="0"/>
    <n v="0"/>
    <n v="0"/>
    <n v="0"/>
    <n v="0"/>
    <x v="1"/>
    <s v="Информирование об имеющихся вакансиях"/>
  </r>
  <r>
    <s v="ГБПОУ Серафимовичский техникум механизации сельского хозяйства"/>
    <s v="35.01.13 Тракторист-машинист сельскохозяйственного производства"/>
    <n v="18"/>
    <n v="0"/>
    <n v="0"/>
    <n v="7"/>
    <n v="5"/>
    <n v="1"/>
    <n v="0"/>
    <n v="0"/>
    <n v="0"/>
    <n v="0"/>
    <n v="0"/>
    <n v="0"/>
    <n v="11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Серафимовичский техникум механизации сельского хозяйства"/>
    <s v="35.01.27 Мастер сельскохозяйственного производства"/>
    <n v="22"/>
    <n v="0"/>
    <n v="0"/>
    <n v="5"/>
    <n v="0"/>
    <n v="3"/>
    <n v="0"/>
    <n v="5"/>
    <n v="0"/>
    <n v="0"/>
    <n v="0"/>
    <n v="0"/>
    <n v="11"/>
    <n v="1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Суровикинский агропромышленный техникум"/>
    <s v="35.01.27 Мастер сельскохозяйственного производства"/>
    <n v="68"/>
    <n v="0"/>
    <n v="0"/>
    <n v="28"/>
    <n v="3"/>
    <n v="0"/>
    <n v="9"/>
    <n v="0"/>
    <n v="0"/>
    <n v="0"/>
    <n v="0"/>
    <n v="9"/>
    <n v="24"/>
    <n v="1"/>
    <n v="1"/>
    <n v="0"/>
    <n v="0"/>
    <n v="0"/>
    <n v="0"/>
    <n v="0"/>
    <n v="0"/>
    <n v="0"/>
    <n v="0"/>
    <n v="5"/>
    <x v="7"/>
    <s v="Взаимодействие с куратором группы"/>
  </r>
  <r>
    <s v="ГБПОУ Суровикинский агропромышленный техникум"/>
    <s v="35.01.11 Мастер сельскохозяйственного производства"/>
    <n v="47"/>
    <n v="0"/>
    <n v="0"/>
    <n v="6"/>
    <n v="2"/>
    <n v="0"/>
    <n v="0"/>
    <n v="0"/>
    <n v="0"/>
    <n v="0"/>
    <n v="0"/>
    <n v="2"/>
    <n v="38"/>
    <n v="0"/>
    <n v="0"/>
    <n v="0"/>
    <n v="0"/>
    <n v="0"/>
    <n v="0"/>
    <n v="1"/>
    <n v="0"/>
    <n v="0"/>
    <n v="0"/>
    <n v="0"/>
    <x v="7"/>
    <s v="Взаимодействие с куратором группы"/>
  </r>
  <r>
    <s v="ГБПОУ Суровикинский агропромышленный техникум"/>
    <s v="35.02.16 Эксплуатация и ремонт сельскохозяйственной техники и оборудования"/>
    <n v="41"/>
    <n v="0"/>
    <n v="0"/>
    <n v="22"/>
    <n v="5"/>
    <n v="0"/>
    <n v="12"/>
    <n v="0"/>
    <n v="0"/>
    <n v="0"/>
    <n v="0"/>
    <n v="0"/>
    <n v="18"/>
    <n v="0"/>
    <n v="0"/>
    <n v="0"/>
    <n v="0"/>
    <n v="0"/>
    <n v="0"/>
    <n v="0"/>
    <n v="0"/>
    <n v="0"/>
    <n v="0"/>
    <n v="1"/>
    <x v="7"/>
    <s v="Взаимодействие с куратором группы"/>
  </r>
  <r>
    <s v="ГБПОУ Суровикинский агропромышленный техникум"/>
    <s v="38.02.01 Экономика и бухгалтерский учет (по отраслям)"/>
    <n v="17"/>
    <n v="0"/>
    <n v="0"/>
    <n v="9"/>
    <n v="3"/>
    <n v="0"/>
    <n v="1"/>
    <n v="5"/>
    <n v="1"/>
    <n v="0"/>
    <n v="0"/>
    <n v="2"/>
    <n v="1"/>
    <n v="0"/>
    <n v="0"/>
    <n v="0"/>
    <n v="0"/>
    <n v="0"/>
    <n v="0"/>
    <n v="0"/>
    <n v="0"/>
    <n v="0"/>
    <n v="0"/>
    <n v="0"/>
    <x v="1"/>
    <s v="Взаимодействие с куратором группы"/>
  </r>
  <r>
    <s v="ГБПОУ Суровикинский агропромышленный техникум"/>
    <s v="08.01.28 Мастер отделочных строительных и декоративных работ"/>
    <n v="24"/>
    <n v="0"/>
    <n v="0"/>
    <n v="13"/>
    <n v="2"/>
    <n v="0"/>
    <n v="0"/>
    <n v="0"/>
    <n v="0"/>
    <n v="0"/>
    <n v="0"/>
    <n v="0"/>
    <n v="0"/>
    <n v="1"/>
    <n v="1"/>
    <n v="2"/>
    <n v="0"/>
    <n v="0"/>
    <n v="0"/>
    <n v="0"/>
    <n v="0"/>
    <n v="0"/>
    <n v="0"/>
    <n v="7"/>
    <x v="0"/>
    <s v="Взаимодействие с куратором группы"/>
  </r>
  <r>
    <s v="ГБПОУ Суровикинский агропромышленный техникум"/>
    <s v="15.01.05 Сварщик (электросварочные и газосварочные работы)"/>
    <n v="38"/>
    <n v="0"/>
    <n v="0"/>
    <n v="12"/>
    <n v="5"/>
    <n v="0"/>
    <n v="2"/>
    <n v="0"/>
    <n v="0"/>
    <n v="0"/>
    <n v="0"/>
    <n v="3"/>
    <n v="16"/>
    <n v="0"/>
    <n v="0"/>
    <n v="1"/>
    <n v="0"/>
    <n v="0"/>
    <n v="0"/>
    <n v="1"/>
    <n v="0"/>
    <n v="0"/>
    <n v="0"/>
    <n v="5"/>
    <x v="0"/>
    <s v="Взаимодействие с куратором группы"/>
  </r>
  <r>
    <s v="ГБПОУ Суровикинский агропромышленный техникум"/>
    <s v="19.01.18 Аппаратчик-оператор производства продуктов питания из растительного сырья"/>
    <n v="43"/>
    <n v="0"/>
    <n v="0"/>
    <n v="14"/>
    <n v="1"/>
    <n v="0"/>
    <n v="0"/>
    <n v="7"/>
    <n v="0"/>
    <n v="0"/>
    <n v="0"/>
    <n v="9"/>
    <n v="4"/>
    <n v="0"/>
    <n v="0"/>
    <n v="1"/>
    <n v="0"/>
    <n v="0"/>
    <n v="0"/>
    <n v="0"/>
    <n v="0"/>
    <n v="0"/>
    <n v="0"/>
    <n v="8"/>
    <x v="0"/>
    <s v="Взаимодействие с куратором группы"/>
  </r>
  <r>
    <s v="ГБПОУ Суровикинский агропромышленный техникум"/>
    <s v="08.01.06 Мастер сухого строительства"/>
    <n v="21"/>
    <n v="0"/>
    <n v="0"/>
    <n v="10"/>
    <n v="0"/>
    <n v="0"/>
    <n v="0"/>
    <n v="0"/>
    <n v="0"/>
    <n v="0"/>
    <n v="0"/>
    <n v="1"/>
    <n v="3"/>
    <n v="2"/>
    <n v="1"/>
    <n v="0"/>
    <n v="0"/>
    <n v="0"/>
    <n v="0"/>
    <n v="0"/>
    <n v="0"/>
    <n v="0"/>
    <n v="0"/>
    <n v="4"/>
    <x v="0"/>
    <s v="Взаимодействие с куратором группы"/>
  </r>
  <r>
    <s v="ГБПОУ Суровикинский агропромышленный техникум"/>
    <s v="19.01.04 Пекарь"/>
    <n v="25"/>
    <n v="0"/>
    <n v="0"/>
    <n v="9"/>
    <n v="5"/>
    <n v="0"/>
    <n v="0"/>
    <n v="0"/>
    <n v="0"/>
    <n v="0"/>
    <n v="0"/>
    <n v="6"/>
    <n v="3"/>
    <n v="3"/>
    <n v="0"/>
    <n v="3"/>
    <n v="0"/>
    <n v="0"/>
    <n v="1"/>
    <n v="0"/>
    <n v="0"/>
    <n v="0"/>
    <n v="0"/>
    <n v="0"/>
    <x v="0"/>
    <s v="Взаимодействие с куратором группы"/>
  </r>
  <r>
    <s v="ГБПОУ Суровикинский агропромышленный техникум"/>
    <s v="29.01.07 Портной"/>
    <n v="23"/>
    <n v="0"/>
    <n v="0"/>
    <n v="4"/>
    <n v="0"/>
    <n v="0"/>
    <n v="0"/>
    <n v="0"/>
    <n v="0"/>
    <n v="0"/>
    <n v="0"/>
    <n v="1"/>
    <n v="0"/>
    <n v="6"/>
    <n v="1"/>
    <n v="0"/>
    <n v="0"/>
    <n v="0"/>
    <n v="0"/>
    <n v="0"/>
    <n v="0"/>
    <n v="0"/>
    <n v="0"/>
    <n v="11"/>
    <x v="0"/>
    <s v="Взаимодействие с куратором группы"/>
  </r>
  <r>
    <s v="ГБПОУ Суровикинский агропромышленный техникум"/>
    <s v="35.01.13 Тракторист-машинист сельскохозяйственного производства"/>
    <n v="22"/>
    <n v="0"/>
    <n v="0"/>
    <n v="12"/>
    <n v="0"/>
    <n v="0"/>
    <n v="0"/>
    <n v="0"/>
    <n v="0"/>
    <n v="0"/>
    <n v="0"/>
    <n v="1"/>
    <n v="5"/>
    <n v="0"/>
    <n v="1"/>
    <n v="1"/>
    <n v="0"/>
    <n v="1"/>
    <n v="0"/>
    <n v="0"/>
    <n v="0"/>
    <n v="0"/>
    <n v="0"/>
    <n v="1"/>
    <x v="7"/>
    <s v="Взаимодействие с куратором группы"/>
  </r>
  <r>
    <s v="ГБПОУ Суровикинский агропромышленный техникум"/>
    <s v="35.01.15 Электромонтер по ремонту и обслуживанию электрооборудования в сельскохозяйственном производстве"/>
    <n v="23"/>
    <n v="0"/>
    <n v="0"/>
    <n v="12"/>
    <n v="0"/>
    <n v="0"/>
    <n v="0"/>
    <n v="0"/>
    <n v="0"/>
    <n v="0"/>
    <n v="0"/>
    <n v="1"/>
    <n v="5"/>
    <n v="0"/>
    <n v="1"/>
    <n v="0"/>
    <n v="0"/>
    <n v="1"/>
    <n v="0"/>
    <n v="0"/>
    <n v="0"/>
    <n v="0"/>
    <n v="0"/>
    <n v="3"/>
    <x v="7"/>
    <s v="Взаимодействие с куратором группы"/>
  </r>
  <r>
    <s v="ГБПОУ Суровикинский агропромышленный техникум"/>
    <s v="35.01.15 Мастер по ремонту и обслуживанию электрооборудования в сельском хозяйстве"/>
    <n v="22"/>
    <n v="0"/>
    <n v="0"/>
    <n v="13"/>
    <n v="0"/>
    <n v="0"/>
    <n v="2"/>
    <n v="0"/>
    <n v="0"/>
    <n v="0"/>
    <n v="0"/>
    <n v="2"/>
    <n v="2"/>
    <n v="1"/>
    <n v="0"/>
    <n v="0"/>
    <n v="0"/>
    <n v="0"/>
    <n v="0"/>
    <n v="0"/>
    <n v="0"/>
    <n v="0"/>
    <n v="0"/>
    <n v="4"/>
    <x v="7"/>
    <s v="Взаимодействие с куратором группы"/>
  </r>
  <r>
    <s v="ГБПОУ Суровикинский агропромышленный техникум"/>
    <s v="38.01.02 Продавец, контролер-кассир"/>
    <n v="25"/>
    <n v="0"/>
    <n v="0"/>
    <n v="16"/>
    <n v="16"/>
    <n v="0"/>
    <n v="0"/>
    <n v="3"/>
    <n v="0"/>
    <n v="0"/>
    <n v="0"/>
    <n v="3"/>
    <n v="0"/>
    <n v="2"/>
    <n v="0"/>
    <n v="0"/>
    <n v="0"/>
    <n v="0"/>
    <n v="1"/>
    <n v="0"/>
    <n v="0"/>
    <n v="0"/>
    <n v="0"/>
    <n v="0"/>
    <x v="1"/>
    <s v="Взаимодействие с куратором группы"/>
  </r>
  <r>
    <s v="ГБПОУ Урюпинский агропромышленный техникум"/>
    <s v="15.01.05 Сварщик (электросварочные и газосварочные работы)"/>
    <n v="64"/>
    <n v="0"/>
    <n v="0"/>
    <n v="26"/>
    <n v="19"/>
    <n v="0"/>
    <n v="0"/>
    <n v="5"/>
    <n v="5"/>
    <n v="0"/>
    <n v="0"/>
    <n v="0"/>
    <n v="33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Урюпинский агропромышленный техникум"/>
    <s v="35.01.27 Мастер сельскохозяйственного производства"/>
    <n v="29"/>
    <n v="0"/>
    <n v="0"/>
    <n v="19"/>
    <n v="12"/>
    <n v="3"/>
    <n v="0"/>
    <n v="0"/>
    <n v="0"/>
    <n v="0"/>
    <n v="0"/>
    <n v="3"/>
    <n v="7"/>
    <n v="0"/>
    <n v="0"/>
    <n v="0"/>
    <n v="0"/>
    <n v="0"/>
    <n v="0"/>
    <n v="0"/>
    <n v="0"/>
    <n v="0"/>
    <n v="0"/>
    <n v="0"/>
    <x v="7"/>
    <s v="Информирование об имеющихся вакансиях"/>
  </r>
  <r>
    <s v="ГБПОУ Урюпинский агропромышленный техникум"/>
    <s v="43.01.09 Повар, кондитер"/>
    <n v="22"/>
    <n v="0"/>
    <n v="0"/>
    <n v="16"/>
    <n v="9"/>
    <n v="2"/>
    <n v="0"/>
    <n v="2"/>
    <n v="1"/>
    <n v="0"/>
    <n v="0"/>
    <n v="0"/>
    <n v="4"/>
    <n v="0"/>
    <n v="0"/>
    <n v="0"/>
    <n v="0"/>
    <n v="0"/>
    <n v="0"/>
    <n v="0"/>
    <n v="0"/>
    <n v="0"/>
    <n v="0"/>
    <n v="0"/>
    <x v="2"/>
    <s v="Информирование об имеющихся вакансиях"/>
  </r>
  <r>
    <s v="ГБПОУ Урюпинский агропромышленный техникум"/>
    <s v="35.01.14 Мастер по техническому обслуживанию и ремонту машинно-тракторного парка"/>
    <n v="30"/>
    <n v="1"/>
    <n v="0"/>
    <n v="11"/>
    <n v="6"/>
    <n v="2"/>
    <n v="0"/>
    <n v="0"/>
    <n v="0"/>
    <n v="0"/>
    <n v="0"/>
    <n v="0"/>
    <n v="18"/>
    <n v="0"/>
    <n v="0"/>
    <n v="0"/>
    <n v="1"/>
    <n v="0"/>
    <n v="0"/>
    <n v="0"/>
    <n v="0"/>
    <n v="0"/>
    <n v="0"/>
    <n v="0"/>
    <x v="7"/>
    <s v="Информирование об имеющихся вакансиях"/>
  </r>
  <r>
    <s v="ГБПОУ Фроловский промышленно-экономический техникум"/>
    <s v="08.01.07 Мастер общестроительных работ"/>
    <n v="23"/>
    <n v="0"/>
    <n v="0"/>
    <n v="3"/>
    <n v="2"/>
    <n v="0"/>
    <n v="0"/>
    <n v="4"/>
    <n v="3"/>
    <n v="0"/>
    <n v="0"/>
    <n v="1"/>
    <n v="1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Фроловский промышленно-экономический техникум"/>
    <s v="08.01.27 Мастер общестроительных работ"/>
    <n v="14"/>
    <n v="0"/>
    <n v="0"/>
    <n v="1"/>
    <n v="0"/>
    <n v="0"/>
    <n v="0"/>
    <n v="0"/>
    <n v="0"/>
    <n v="0"/>
    <n v="0"/>
    <n v="2"/>
    <n v="1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БПОУ Фроловский промышленно-экономический техникум"/>
    <s v="08.02.09 Монтаж, наладка и эксплуатация электрооборудования промышленных и гражданских зданий"/>
    <n v="26"/>
    <n v="0"/>
    <n v="0"/>
    <n v="14"/>
    <n v="5"/>
    <n v="2"/>
    <n v="1"/>
    <n v="0"/>
    <n v="0"/>
    <n v="0"/>
    <n v="0"/>
    <n v="2"/>
    <n v="9"/>
    <n v="0"/>
    <n v="1"/>
    <n v="0"/>
    <n v="0"/>
    <n v="0"/>
    <n v="0"/>
    <n v="0"/>
    <n v="0"/>
    <n v="0"/>
    <n v="0"/>
    <n v="0"/>
    <x v="0"/>
    <s v="Экскурсии на предприятия"/>
  </r>
  <r>
    <s v="ГБПОУ Фроловский промышленно-экономический техникум"/>
    <s v="09.02.07 Информационные системы и программирование"/>
    <n v="25"/>
    <n v="1"/>
    <n v="0"/>
    <n v="9"/>
    <n v="3"/>
    <n v="3"/>
    <n v="0"/>
    <n v="6"/>
    <n v="0"/>
    <n v="2"/>
    <n v="0"/>
    <n v="0"/>
    <n v="8"/>
    <n v="0"/>
    <n v="0"/>
    <n v="0"/>
    <n v="0"/>
    <n v="1"/>
    <n v="1"/>
    <n v="0"/>
    <n v="0"/>
    <n v="0"/>
    <n v="0"/>
    <n v="0"/>
    <x v="0"/>
    <s v="Информирование об имеющихся вакансиях"/>
  </r>
  <r>
    <s v="ГБПОУ Фроловский промышленно-экономический техникум"/>
    <s v="21.02.01 Разработка и эксплуатация нефтяных и газовых месторождений"/>
    <n v="18"/>
    <n v="0"/>
    <n v="0"/>
    <n v="9"/>
    <n v="3"/>
    <n v="0"/>
    <n v="1"/>
    <n v="0"/>
    <n v="0"/>
    <n v="0"/>
    <n v="0"/>
    <n v="0"/>
    <n v="9"/>
    <n v="0"/>
    <n v="0"/>
    <n v="0"/>
    <n v="0"/>
    <n v="0"/>
    <n v="0"/>
    <n v="0"/>
    <n v="0"/>
    <n v="0"/>
    <n v="0"/>
    <n v="0"/>
    <x v="0"/>
    <s v="Экскурсии на предприятия"/>
  </r>
  <r>
    <s v="ГБПОУ Фроловский промышленно-экономический техникум"/>
    <s v="23.02.07 Техническое обслуживание и ремонт двигателей, систем и агрегатов автомобилей"/>
    <n v="19"/>
    <n v="0"/>
    <n v="0"/>
    <n v="9"/>
    <n v="2"/>
    <n v="2"/>
    <n v="1"/>
    <n v="0"/>
    <n v="0"/>
    <n v="0"/>
    <n v="0"/>
    <n v="0"/>
    <n v="1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ГОБУК ВО Волгоградский государственный институт искусств и культуры"/>
    <s v="51.02.01 Народное художественное творчество (по видам)"/>
    <n v="38"/>
    <n v="0"/>
    <n v="0"/>
    <n v="23"/>
    <n v="18"/>
    <n v="4"/>
    <n v="0"/>
    <n v="4"/>
    <n v="4"/>
    <n v="0"/>
    <n v="0"/>
    <n v="9"/>
    <n v="0"/>
    <n v="1"/>
    <n v="1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1.02.02 Социально-культурная деятельность (по видам)"/>
    <n v="22"/>
    <n v="0"/>
    <n v="0"/>
    <n v="12"/>
    <n v="8"/>
    <n v="0"/>
    <n v="0"/>
    <n v="2"/>
    <n v="2"/>
    <n v="0"/>
    <n v="0"/>
    <n v="4"/>
    <n v="0"/>
    <n v="2"/>
    <n v="0"/>
    <n v="1"/>
    <n v="0"/>
    <n v="0"/>
    <n v="0"/>
    <n v="0"/>
    <n v="0"/>
    <n v="0"/>
    <n v="0"/>
    <n v="1"/>
    <x v="3"/>
    <s v="Консультации"/>
  </r>
  <r>
    <s v="ГОБУК ВО Волгоградский государственный институт искусств и культуры"/>
    <s v="51.02.03 Библиотечно-информационная деятельность"/>
    <n v="3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2 Музыкальное искусство эстрады (по видам)"/>
    <n v="3"/>
    <n v="0"/>
    <n v="0"/>
    <n v="1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3 Инструментальное исполнительство (по видам инструментов)"/>
    <n v="10"/>
    <n v="0"/>
    <n v="0"/>
    <n v="2"/>
    <n v="1"/>
    <n v="0"/>
    <n v="0"/>
    <n v="0"/>
    <n v="0"/>
    <n v="0"/>
    <n v="0"/>
    <n v="6"/>
    <n v="1"/>
    <n v="0"/>
    <n v="0"/>
    <n v="0"/>
    <n v="0"/>
    <n v="0"/>
    <n v="0"/>
    <n v="1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4 Вокальное искусство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5 Сольное и хоровое народное пение"/>
    <n v="3"/>
    <n v="0"/>
    <n v="0"/>
    <n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6 Хоровое дирижирование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3.02.07 Теория музыки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4.02.01 Дизайн (по отраслям)"/>
    <n v="7"/>
    <n v="0"/>
    <n v="0"/>
    <n v="2"/>
    <n v="0"/>
    <n v="0"/>
    <n v="0"/>
    <n v="0"/>
    <n v="0"/>
    <n v="0"/>
    <n v="0"/>
    <n v="3"/>
    <n v="0"/>
    <n v="0"/>
    <n v="0"/>
    <n v="2"/>
    <n v="0"/>
    <n v="0"/>
    <n v="0"/>
    <n v="0"/>
    <n v="0"/>
    <n v="0"/>
    <n v="0"/>
    <n v="0"/>
    <x v="3"/>
    <s v="Консультации"/>
  </r>
  <r>
    <s v="ГОБУК ВО Волгоградский государственный институт искусств и культуры"/>
    <s v="54.02.02 Декоративно-прикладное искусство и народные промыслы (по видам)"/>
    <n v="9"/>
    <n v="0"/>
    <n v="0"/>
    <n v="2"/>
    <n v="1"/>
    <n v="1"/>
    <n v="0"/>
    <n v="1"/>
    <n v="1"/>
    <n v="0"/>
    <n v="0"/>
    <n v="5"/>
    <n v="1"/>
    <n v="0"/>
    <n v="0"/>
    <n v="0"/>
    <n v="0"/>
    <n v="0"/>
    <n v="0"/>
    <n v="0"/>
    <n v="0"/>
    <n v="0"/>
    <n v="0"/>
    <n v="0"/>
    <x v="3"/>
    <s v="Консультации"/>
  </r>
  <r>
    <s v="Камышинский технологический институт (филиал) Волгоградский государственный технический университет"/>
    <s v="09.02.07 Информационные системы и программирование"/>
    <n v="22"/>
    <n v="0"/>
    <n v="0"/>
    <n v="0"/>
    <n v="0"/>
    <n v="0"/>
    <n v="0"/>
    <n v="0"/>
    <n v="0"/>
    <n v="0"/>
    <n v="0"/>
    <n v="12"/>
    <n v="1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Камышинский технологический институт (филиал) Волгоградский государственный технический университет"/>
    <s v="13.02.07 Электроснабжение (по отраслям)"/>
    <n v="34"/>
    <n v="0"/>
    <n v="0"/>
    <n v="15"/>
    <n v="10"/>
    <n v="0"/>
    <n v="0"/>
    <n v="0"/>
    <n v="0"/>
    <n v="0"/>
    <n v="0"/>
    <n v="7"/>
    <n v="1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Камышинский технологический институт (филиал) Волгоградский государственный технический университет"/>
    <s v="15.02.08 Технология машиностроения"/>
    <n v="21"/>
    <n v="0"/>
    <n v="0"/>
    <n v="0"/>
    <n v="0"/>
    <n v="0"/>
    <n v="0"/>
    <n v="0"/>
    <n v="0"/>
    <n v="0"/>
    <n v="0"/>
    <n v="12"/>
    <n v="9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Камышинский технологический институт (филиал) Волгоградский государственный технический университет"/>
    <s v="29.02.05 Технология текстильных изделий (по видам)"/>
    <n v="8"/>
    <n v="0"/>
    <n v="0"/>
    <n v="0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Камышинский технологический институт (филиал) Волгоградский государственный технический университет"/>
    <s v="38.02.01 Экономика и бухгалтерский учет (по отраслям)"/>
    <n v="32"/>
    <n v="0"/>
    <n v="0"/>
    <n v="17"/>
    <n v="11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Камышинский филиал ГАПОУ Волгоградский медицинский колледж"/>
    <s v="31.02.01 Лечебное дело"/>
    <n v="34"/>
    <n v="0"/>
    <n v="0"/>
    <n v="19"/>
    <n v="17"/>
    <n v="0"/>
    <n v="0"/>
    <n v="11"/>
    <n v="1"/>
    <n v="0"/>
    <n v="0"/>
    <n v="0"/>
    <n v="3"/>
    <n v="1"/>
    <n v="0"/>
    <n v="0"/>
    <n v="0"/>
    <n v="0"/>
    <n v="0"/>
    <n v="0"/>
    <n v="0"/>
    <n v="0"/>
    <n v="0"/>
    <n v="0"/>
    <x v="4"/>
    <s v="Информирование об имеющихся вакансиях"/>
  </r>
  <r>
    <s v="Камышинский филиал ГАПОУ Волгоградский медицинский колледж"/>
    <s v="34.02.01 Сестринское дело"/>
    <n v="110"/>
    <n v="2"/>
    <n v="0"/>
    <n v="53"/>
    <n v="45"/>
    <n v="8"/>
    <n v="0"/>
    <n v="38"/>
    <n v="10"/>
    <n v="0"/>
    <n v="0"/>
    <n v="7"/>
    <n v="5"/>
    <n v="3"/>
    <n v="1"/>
    <n v="3"/>
    <n v="0"/>
    <n v="0"/>
    <n v="0"/>
    <n v="0"/>
    <n v="0"/>
    <n v="0"/>
    <n v="0"/>
    <n v="0"/>
    <x v="4"/>
    <s v="Информирование об имеющихся вакансиях"/>
  </r>
  <r>
    <s v="Михайловский филиал Волгоградский медицинский колледж"/>
    <s v="31.02.01 Лечебное дело"/>
    <n v="27"/>
    <n v="0"/>
    <n v="0"/>
    <n v="15"/>
    <n v="13"/>
    <n v="0"/>
    <n v="0"/>
    <n v="6"/>
    <n v="5"/>
    <n v="0"/>
    <n v="0"/>
    <n v="1"/>
    <n v="2"/>
    <n v="2"/>
    <n v="1"/>
    <n v="0"/>
    <n v="0"/>
    <n v="0"/>
    <n v="0"/>
    <n v="0"/>
    <n v="0"/>
    <n v="0"/>
    <n v="0"/>
    <n v="0"/>
    <x v="4"/>
    <s v="Информирование об имеющихся вакансиях"/>
  </r>
  <r>
    <s v="Михайловский филиал Волгоградский медицинский колледж"/>
    <s v="34.02.01 Сестринское дело"/>
    <n v="90"/>
    <n v="3"/>
    <n v="0"/>
    <n v="45"/>
    <n v="39"/>
    <n v="0"/>
    <n v="0"/>
    <n v="28"/>
    <n v="7"/>
    <n v="0"/>
    <n v="0"/>
    <n v="10"/>
    <n v="6"/>
    <n v="1"/>
    <n v="0"/>
    <n v="0"/>
    <n v="0"/>
    <n v="0"/>
    <n v="0"/>
    <n v="0"/>
    <n v="0"/>
    <n v="0"/>
    <n v="0"/>
    <n v="0"/>
    <x v="4"/>
    <s v="Информирование об имеющихся вакансиях"/>
  </r>
  <r>
    <s v="Себряковский филиал ФГБОУ ВО Волгоградский государственный технический университет"/>
    <s v="08.02.03 Производство неметаллических строительных изделий и конструкций"/>
    <n v="29"/>
    <n v="0"/>
    <n v="0"/>
    <n v="22"/>
    <n v="15"/>
    <n v="10"/>
    <n v="0"/>
    <n v="1"/>
    <n v="1"/>
    <n v="0"/>
    <n v="0"/>
    <n v="0"/>
    <n v="6"/>
    <n v="0"/>
    <n v="0"/>
    <n v="0"/>
    <n v="0"/>
    <n v="0"/>
    <n v="0"/>
    <n v="0"/>
    <n v="0"/>
    <n v="0"/>
    <n v="0"/>
    <n v="0"/>
    <x v="0"/>
    <s v="Информирование о вакантных должностях от Центра карьеры СФ ВолгГТУ, помощь с написании резюме"/>
  </r>
  <r>
    <s v="Себряковский филиал ФГБОУ ВО Волгоградский государственный технический университет"/>
    <s v="08.02.09 Монтаж, наладка и эксплуатация электрооборудования промышленных и гражданских зданий"/>
    <n v="50"/>
    <n v="0"/>
    <n v="0"/>
    <n v="38"/>
    <n v="26"/>
    <n v="8"/>
    <n v="0"/>
    <n v="4"/>
    <n v="4"/>
    <n v="0"/>
    <n v="0"/>
    <n v="0"/>
    <n v="8"/>
    <n v="0"/>
    <n v="0"/>
    <n v="0"/>
    <n v="0"/>
    <n v="0"/>
    <n v="0"/>
    <n v="0"/>
    <n v="0"/>
    <n v="0"/>
    <n v="0"/>
    <n v="0"/>
    <x v="0"/>
    <s v="Информирование о вакантных должностях от Центра карьеры СФ ВолгГТУ, помощь с написании резюме"/>
  </r>
  <r>
    <s v="Себряковский филиал ФГБОУ ВО Волгоградский государственный технический университет"/>
    <s v="38.02.01 Экономика и бухгалтерский учет (по отраслям)"/>
    <n v="56"/>
    <n v="0"/>
    <n v="0"/>
    <n v="52"/>
    <n v="48"/>
    <n v="10"/>
    <n v="0"/>
    <n v="4"/>
    <n v="4"/>
    <n v="0"/>
    <n v="0"/>
    <n v="0"/>
    <n v="0"/>
    <n v="0"/>
    <n v="0"/>
    <n v="0"/>
    <n v="0"/>
    <n v="0"/>
    <n v="0"/>
    <n v="0"/>
    <n v="0"/>
    <n v="0"/>
    <n v="0"/>
    <n v="0"/>
    <x v="1"/>
    <s v="Информирование о вакантных должностях от Центра карьеры СФ ВолгГТУ, помощь с написании резюме"/>
  </r>
  <r>
    <s v="Урюпинский филиал ГАПОУ Волгоградский медицинский колледж"/>
    <s v="31.02.01 Лечебное дело"/>
    <n v="10"/>
    <n v="0"/>
    <n v="0"/>
    <n v="4"/>
    <n v="4"/>
    <n v="0"/>
    <n v="0"/>
    <n v="4"/>
    <n v="4"/>
    <n v="0"/>
    <n v="0"/>
    <n v="0"/>
    <n v="1"/>
    <n v="1"/>
    <n v="0"/>
    <n v="0"/>
    <n v="0"/>
    <n v="0"/>
    <n v="0"/>
    <n v="0"/>
    <n v="0"/>
    <n v="0"/>
    <n v="0"/>
    <n v="0"/>
    <x v="4"/>
    <s v="Информирование об имеющихся вакансиях"/>
  </r>
  <r>
    <s v="Урюпинский филиал ГАПОУ Волгоградский медицинский колледж"/>
    <s v="34.02.01 Сестринское дело"/>
    <n v="54"/>
    <n v="2"/>
    <n v="0"/>
    <n v="23"/>
    <n v="22"/>
    <n v="0"/>
    <n v="0"/>
    <n v="21"/>
    <n v="21"/>
    <n v="0"/>
    <n v="0"/>
    <n v="4"/>
    <n v="5"/>
    <n v="0"/>
    <n v="0"/>
    <n v="1"/>
    <n v="0"/>
    <n v="0"/>
    <n v="0"/>
    <n v="0"/>
    <n v="0"/>
    <n v="0"/>
    <n v="0"/>
    <n v="0"/>
    <x v="4"/>
    <s v="Информирование об имеющихся вакансиях"/>
  </r>
  <r>
    <s v="ФГАОУ ВО Волгоградский государственный университет"/>
    <s v="09.02.06 Сетевое и системное администрирование"/>
    <n v="25"/>
    <n v="1"/>
    <n v="0"/>
    <n v="6"/>
    <n v="6"/>
    <n v="6"/>
    <n v="2"/>
    <n v="0"/>
    <n v="0"/>
    <n v="0"/>
    <n v="0"/>
    <n v="9"/>
    <n v="10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ФГАОУ ВО Волгоградский государственный университет"/>
    <s v="40.02.01 Право и организация социального обеспечения"/>
    <n v="44"/>
    <n v="0"/>
    <n v="0"/>
    <n v="14"/>
    <n v="12"/>
    <n v="12"/>
    <n v="1"/>
    <n v="0"/>
    <n v="0"/>
    <n v="0"/>
    <n v="0"/>
    <n v="20"/>
    <n v="10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ФГАОУ ВО Волгоградский государственный университет"/>
    <s v="38.02.01 Экономика и бухгалтерский учет (по отраслям)"/>
    <n v="21"/>
    <n v="1"/>
    <n v="0"/>
    <n v="12"/>
    <n v="11"/>
    <n v="10"/>
    <n v="1"/>
    <n v="0"/>
    <n v="0"/>
    <n v="0"/>
    <n v="0"/>
    <n v="8"/>
    <n v="1"/>
    <n v="0"/>
    <n v="0"/>
    <n v="0"/>
    <n v="0"/>
    <n v="0"/>
    <n v="0"/>
    <n v="0"/>
    <n v="0"/>
    <n v="0"/>
    <n v="0"/>
    <n v="0"/>
    <x v="1"/>
    <s v="Информирование об имеющихся вакансиях"/>
  </r>
  <r>
    <s v="ФГАОУ ВО Волгоградский государственный университет"/>
    <s v="10.02.05 Обеспечение информационной безопасности автоматизированных систем"/>
    <n v="38"/>
    <n v="1"/>
    <n v="0"/>
    <n v="9"/>
    <n v="5"/>
    <n v="7"/>
    <n v="3"/>
    <n v="0"/>
    <n v="0"/>
    <n v="0"/>
    <n v="0"/>
    <n v="8"/>
    <n v="2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ФГАОУ ВО Волгоградский государственный университет"/>
    <s v="10.02.04 Обеспечение информационной безопасности телекоммуникационных систем"/>
    <n v="23"/>
    <n v="0"/>
    <n v="0"/>
    <n v="8"/>
    <n v="7"/>
    <n v="8"/>
    <n v="5"/>
    <n v="0"/>
    <n v="0"/>
    <n v="0"/>
    <n v="0"/>
    <n v="1"/>
    <n v="14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ФГАОУ ВО Волгоградский государственный университет"/>
    <s v="15.02.10 Мехатроника и мобильная робототехника (по отраслям)"/>
    <n v="23"/>
    <n v="0"/>
    <n v="0"/>
    <n v="3"/>
    <n v="3"/>
    <n v="3"/>
    <n v="3"/>
    <n v="0"/>
    <n v="0"/>
    <n v="0"/>
    <n v="0"/>
    <n v="13"/>
    <n v="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ФГАОУ ВО Волгоградский государственный университет"/>
    <s v="11.02.15 Инфокоммуникационные сети и системы связи"/>
    <n v="22"/>
    <n v="0"/>
    <n v="0"/>
    <n v="10"/>
    <n v="10"/>
    <n v="10"/>
    <n v="10"/>
    <n v="0"/>
    <n v="0"/>
    <n v="0"/>
    <n v="0"/>
    <n v="10"/>
    <n v="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ФГБОУ ВО Волгоградский государственный аграрный университет"/>
    <s v="09.02.07 Информационные системы и программирование"/>
    <n v="61"/>
    <n v="1"/>
    <n v="0"/>
    <n v="12"/>
    <n v="11"/>
    <n v="7"/>
    <n v="1"/>
    <n v="0"/>
    <n v="0"/>
    <n v="0"/>
    <n v="0"/>
    <n v="25"/>
    <n v="16"/>
    <n v="1"/>
    <n v="1"/>
    <n v="6"/>
    <n v="0"/>
    <n v="0"/>
    <n v="0"/>
    <n v="0"/>
    <n v="0"/>
    <n v="0"/>
    <n v="0"/>
    <n v="0"/>
    <x v="0"/>
    <s v="Взаимодействие с куратором группы"/>
  </r>
  <r>
    <s v="ФГБОУ ВО Волгоградский государственный аграрный университет"/>
    <s v="20.02.01 Рациональное использование природохозяйственных комплексов"/>
    <n v="17"/>
    <n v="0"/>
    <n v="0"/>
    <n v="0"/>
    <n v="0"/>
    <n v="0"/>
    <n v="0"/>
    <n v="0"/>
    <n v="0"/>
    <n v="0"/>
    <n v="0"/>
    <n v="17"/>
    <n v="0"/>
    <n v="0"/>
    <n v="0"/>
    <n v="0"/>
    <n v="0"/>
    <n v="0"/>
    <n v="0"/>
    <n v="0"/>
    <n v="0"/>
    <n v="0"/>
    <n v="0"/>
    <n v="0"/>
    <x v="0"/>
    <s v="Взаимодействие с куратором группы"/>
  </r>
  <r>
    <s v="ФГБОУ ВО Волгоградский государственный аграрный университет"/>
    <s v="20.02.02 Защита в чрезвычайных ситуациях"/>
    <n v="77"/>
    <n v="0"/>
    <n v="0"/>
    <n v="19"/>
    <n v="15"/>
    <n v="0"/>
    <n v="1"/>
    <n v="0"/>
    <n v="0"/>
    <n v="0"/>
    <n v="0"/>
    <n v="10"/>
    <n v="41"/>
    <n v="2"/>
    <n v="0"/>
    <n v="5"/>
    <n v="0"/>
    <n v="0"/>
    <n v="0"/>
    <n v="0"/>
    <n v="0"/>
    <n v="0"/>
    <n v="0"/>
    <n v="0"/>
    <x v="0"/>
    <s v="Взаимодействие с куратором группы"/>
  </r>
  <r>
    <s v="ФГБОУ ВО Волгоградский государственный аграрный университет"/>
    <s v="20.02.04 Пожарная безопасность"/>
    <n v="47"/>
    <n v="0"/>
    <n v="0"/>
    <n v="8"/>
    <n v="5"/>
    <n v="0"/>
    <n v="0"/>
    <n v="0"/>
    <n v="0"/>
    <n v="0"/>
    <n v="0"/>
    <n v="3"/>
    <n v="25"/>
    <n v="0"/>
    <n v="0"/>
    <n v="11"/>
    <n v="0"/>
    <n v="0"/>
    <n v="0"/>
    <n v="0"/>
    <n v="0"/>
    <n v="0"/>
    <n v="0"/>
    <n v="0"/>
    <x v="0"/>
    <s v="Взаимодействие с куратором группы"/>
  </r>
  <r>
    <s v="ФГБОУ ВО Волгоградский государственный аграрный университет"/>
    <s v="21.02.04 Землеустройство"/>
    <n v="20"/>
    <n v="1"/>
    <n v="0"/>
    <n v="10"/>
    <n v="3"/>
    <n v="9"/>
    <n v="0"/>
    <n v="6"/>
    <n v="0"/>
    <n v="3"/>
    <n v="0"/>
    <n v="0"/>
    <n v="3"/>
    <n v="0"/>
    <n v="0"/>
    <n v="1"/>
    <n v="0"/>
    <n v="0"/>
    <n v="0"/>
    <n v="0"/>
    <n v="0"/>
    <n v="0"/>
    <n v="0"/>
    <n v="0"/>
    <x v="0"/>
    <s v="Взаимодействие с куратором группы"/>
  </r>
  <r>
    <s v="ФГБОУ ВО Волгоградский государственный аграрный университет"/>
    <s v="35.02.05 Агрономия"/>
    <n v="67"/>
    <n v="0"/>
    <n v="0"/>
    <n v="10"/>
    <n v="10"/>
    <n v="7"/>
    <n v="0"/>
    <n v="0"/>
    <n v="0"/>
    <n v="0"/>
    <n v="0"/>
    <n v="26"/>
    <n v="26"/>
    <n v="0"/>
    <n v="0"/>
    <n v="5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5.02.16 Эксплуатация и ремонт сельскохозяйственной техники и оборудования"/>
    <n v="30"/>
    <n v="0"/>
    <n v="0"/>
    <n v="14"/>
    <n v="12"/>
    <n v="0"/>
    <n v="1"/>
    <n v="0"/>
    <n v="0"/>
    <n v="0"/>
    <n v="0"/>
    <n v="3"/>
    <n v="13"/>
    <n v="0"/>
    <n v="0"/>
    <n v="0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5.02.08 Электрификация и автоматизация сельского хозяйства"/>
    <n v="40"/>
    <n v="0"/>
    <n v="0"/>
    <n v="5"/>
    <n v="5"/>
    <n v="1"/>
    <n v="0"/>
    <n v="0"/>
    <n v="0"/>
    <n v="0"/>
    <n v="0"/>
    <n v="14"/>
    <n v="18"/>
    <n v="0"/>
    <n v="0"/>
    <n v="3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5.02.12 Садово-парковое и ландшафтное строительство"/>
    <n v="35"/>
    <n v="0"/>
    <n v="0"/>
    <n v="7"/>
    <n v="2"/>
    <n v="1"/>
    <n v="0"/>
    <n v="3"/>
    <n v="3"/>
    <n v="0"/>
    <n v="0"/>
    <n v="16"/>
    <n v="1"/>
    <n v="0"/>
    <n v="0"/>
    <n v="8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5.02.15 Кинология"/>
    <n v="50"/>
    <n v="0"/>
    <n v="0"/>
    <n v="21"/>
    <n v="10"/>
    <n v="6"/>
    <n v="0"/>
    <n v="0"/>
    <n v="0"/>
    <n v="0"/>
    <n v="0"/>
    <n v="21"/>
    <n v="4"/>
    <n v="0"/>
    <n v="0"/>
    <n v="4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6.02.01 Ветеринария"/>
    <n v="102"/>
    <n v="1"/>
    <n v="1"/>
    <n v="7"/>
    <n v="7"/>
    <n v="2"/>
    <n v="0"/>
    <n v="0"/>
    <n v="0"/>
    <n v="0"/>
    <n v="0"/>
    <n v="91"/>
    <n v="1"/>
    <n v="0"/>
    <n v="0"/>
    <n v="3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38.02.01 Экономика и бухгалтерский учет (по отраслям)"/>
    <n v="52"/>
    <n v="1"/>
    <n v="0"/>
    <n v="10"/>
    <n v="3"/>
    <n v="4"/>
    <n v="0"/>
    <n v="0"/>
    <n v="0"/>
    <n v="0"/>
    <n v="0"/>
    <n v="26"/>
    <n v="7"/>
    <n v="0"/>
    <n v="0"/>
    <n v="9"/>
    <n v="0"/>
    <n v="0"/>
    <n v="0"/>
    <n v="0"/>
    <n v="0"/>
    <n v="0"/>
    <n v="0"/>
    <n v="0"/>
    <x v="1"/>
    <s v="Взаимодействие с куратором группы"/>
  </r>
  <r>
    <s v="ФГБОУ ВО Волгоградский государственный аграрный университет"/>
    <s v="38.02.02 Страховое дело (по отраслям)"/>
    <n v="22"/>
    <n v="0"/>
    <n v="0"/>
    <n v="19"/>
    <n v="17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0"/>
    <x v="1"/>
    <s v="Взаимодействие с куратором группы"/>
  </r>
  <r>
    <s v="ФГБОУ ВО Волгоградский государственный аграрный университет"/>
    <s v="35.02.08 Электротехнические системы в агропромышленном комплексе (АПК)"/>
    <n v="15"/>
    <n v="0"/>
    <n v="0"/>
    <n v="1"/>
    <n v="0"/>
    <n v="0"/>
    <n v="0"/>
    <n v="0"/>
    <n v="0"/>
    <n v="0"/>
    <n v="0"/>
    <n v="0"/>
    <n v="13"/>
    <n v="0"/>
    <n v="0"/>
    <n v="1"/>
    <n v="0"/>
    <n v="0"/>
    <n v="0"/>
    <n v="0"/>
    <n v="0"/>
    <n v="0"/>
    <n v="0"/>
    <n v="0"/>
    <x v="7"/>
    <s v="Взаимодействие с куратором группы"/>
  </r>
  <r>
    <s v="ФГБОУ ВО Волгоградский государственный аграрный университет"/>
    <s v="43.02.10 Туризм"/>
    <n v="25"/>
    <n v="0"/>
    <n v="0"/>
    <n v="11"/>
    <n v="2"/>
    <n v="2"/>
    <n v="0"/>
    <n v="0"/>
    <n v="0"/>
    <n v="0"/>
    <n v="0"/>
    <n v="6"/>
    <n v="0"/>
    <n v="0"/>
    <n v="0"/>
    <n v="8"/>
    <n v="0"/>
    <n v="0"/>
    <n v="0"/>
    <n v="0"/>
    <n v="0"/>
    <n v="0"/>
    <n v="0"/>
    <n v="0"/>
    <x v="2"/>
    <s v="Взаимодействие с куратором группы"/>
  </r>
  <r>
    <s v="ФГБОУ ВО Волгоградский государственный медицинский университет Министерства здравоохранения Российской Федерации"/>
    <s v="31.02.05 Стоматология ортопедическая"/>
    <n v="170"/>
    <n v="2"/>
    <n v="0"/>
    <n v="27"/>
    <n v="13"/>
    <n v="0"/>
    <n v="0"/>
    <n v="91"/>
    <n v="0"/>
    <n v="0"/>
    <n v="0"/>
    <n v="45"/>
    <n v="5"/>
    <n v="1"/>
    <n v="0"/>
    <n v="0"/>
    <n v="0"/>
    <n v="0"/>
    <n v="1"/>
    <n v="0"/>
    <n v="0"/>
    <n v="0"/>
    <n v="0"/>
    <n v="0"/>
    <x v="4"/>
    <s v="Взаимодействие с куратором группы"/>
  </r>
  <r>
    <s v="ФГБОУ ВО Волгоградский государственный медицинский университет Министерства здравоохранения Российской Федерации"/>
    <s v="31.02.06 Стоматология профилактическая"/>
    <n v="22"/>
    <n v="0"/>
    <n v="0"/>
    <n v="3"/>
    <n v="2"/>
    <n v="0"/>
    <n v="0"/>
    <n v="11"/>
    <n v="0"/>
    <n v="0"/>
    <n v="0"/>
    <n v="8"/>
    <n v="0"/>
    <n v="0"/>
    <n v="0"/>
    <n v="0"/>
    <n v="0"/>
    <n v="0"/>
    <n v="0"/>
    <n v="0"/>
    <n v="0"/>
    <n v="0"/>
    <n v="0"/>
    <n v="0"/>
    <x v="4"/>
    <s v="Взаимодействие с куратором группы"/>
  </r>
  <r>
    <s v="ФГБОУ ВО Волгоградский государственный медицинский университет Министерства здравоохранения Российской Федерации"/>
    <s v="33.02.01 Фармация"/>
    <n v="62"/>
    <n v="2"/>
    <n v="0"/>
    <n v="23"/>
    <n v="23"/>
    <n v="0"/>
    <n v="0"/>
    <n v="28"/>
    <n v="0"/>
    <n v="0"/>
    <n v="0"/>
    <n v="11"/>
    <n v="0"/>
    <n v="0"/>
    <n v="0"/>
    <n v="0"/>
    <n v="0"/>
    <n v="0"/>
    <n v="0"/>
    <n v="0"/>
    <n v="0"/>
    <n v="0"/>
    <n v="0"/>
    <n v="0"/>
    <x v="4"/>
    <s v="Взаимодействие с куратором группы"/>
  </r>
  <r>
    <s v="ФГБОУ ВО Волгоградский государственный медицинский университет Министерства здравоохранения Российской Федерации"/>
    <s v="34.02.01 Сестринское дело"/>
    <n v="94"/>
    <n v="2"/>
    <n v="0"/>
    <n v="29"/>
    <n v="29"/>
    <n v="0"/>
    <n v="0"/>
    <n v="36"/>
    <n v="0"/>
    <n v="0"/>
    <n v="0"/>
    <n v="23"/>
    <n v="2"/>
    <n v="2"/>
    <n v="0"/>
    <n v="0"/>
    <n v="0"/>
    <n v="0"/>
    <n v="2"/>
    <n v="0"/>
    <n v="0"/>
    <n v="0"/>
    <n v="0"/>
    <n v="0"/>
    <x v="4"/>
    <s v="Взаимодействие с куратором группы"/>
  </r>
  <r>
    <s v="Филиал ГОБУК ВО ВГИИК в г. Камышин"/>
    <s v="53.02.03 Инструментальное исполнительство (по видам инструментов)"/>
    <n v="8"/>
    <n v="0"/>
    <n v="0"/>
    <n v="4"/>
    <n v="4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x v="3"/>
    <s v="Консультации"/>
  </r>
  <r>
    <s v="Филиал ГОБУК ВО ВГИИК в г. Камышин"/>
    <s v="53.02.04 Вокальное искусство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3"/>
    <s v="Консультации"/>
  </r>
  <r>
    <s v="Филиал ГОБУК ВО ВГИИК в г. Камышин"/>
    <s v="53.02.05 Сольное и хоровое народное пение"/>
    <n v="2"/>
    <n v="0"/>
    <n v="0"/>
    <n v="1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x v="3"/>
    <s v="Консультации"/>
  </r>
  <r>
    <s v="Филиал ГОБУК ВО ВГИИК в г. Камышин"/>
    <s v="53.02.07 Теория музыки"/>
    <n v="2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x v="3"/>
    <s v="Консультации"/>
  </r>
  <r>
    <s v="Филиал ГОБУК ВО ВГИИК в г. Камышин"/>
    <s v="54.02.01 Дизайн (по отраслям)"/>
    <n v="11"/>
    <n v="0"/>
    <n v="0"/>
    <n v="2"/>
    <n v="2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x v="3"/>
    <s v="Консультации"/>
  </r>
  <r>
    <s v="Филиал ГОБУК ВО ВГИИК в г. Камышин"/>
    <s v="52.02.04 Актерское искусство"/>
    <n v="3"/>
    <n v="0"/>
    <n v="0"/>
    <n v="1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x v="3"/>
    <s v="Консультации"/>
  </r>
  <r>
    <s v="ФКПОУ Калачевский техникум-интернат Минтруда России"/>
    <s v="09.02.07 Информационные системы и программирование"/>
    <n v="11"/>
    <n v="8"/>
    <n v="0"/>
    <n v="3"/>
    <n v="1"/>
    <n v="1"/>
    <n v="1"/>
    <n v="1"/>
    <n v="0"/>
    <n v="0"/>
    <n v="0"/>
    <n v="3"/>
    <n v="4"/>
    <n v="0"/>
    <n v="0"/>
    <n v="0"/>
    <n v="0"/>
    <n v="0"/>
    <n v="0"/>
    <n v="0"/>
    <n v="0"/>
    <n v="0"/>
    <n v="0"/>
    <n v="0"/>
    <x v="0"/>
    <s v="Информирование о вакантных должностях от Центра карьеры СФ ВолгГТУ, помощь с написании резюме"/>
  </r>
  <r>
    <s v="ФКПОУ Калачевский техникум-интернат Минтруда России"/>
    <s v="38.02.01 Экономика и бухгалтерский учет (по отраслям)"/>
    <n v="18"/>
    <n v="13"/>
    <n v="0"/>
    <n v="6"/>
    <n v="2"/>
    <n v="3"/>
    <n v="0"/>
    <n v="6"/>
    <n v="0"/>
    <n v="3"/>
    <n v="0"/>
    <n v="0"/>
    <n v="1"/>
    <n v="2"/>
    <n v="0"/>
    <n v="0"/>
    <n v="0"/>
    <n v="0"/>
    <n v="0"/>
    <n v="1"/>
    <n v="0"/>
    <n v="2"/>
    <n v="0"/>
    <n v="0"/>
    <x v="1"/>
    <s v="Информирование о вакантных должностях от Центра карьеры СФ ВолгГТУ, помощь с написании резюме"/>
  </r>
  <r>
    <s v="ФКПОУ Калачевский техникум-интернат Минтруда России"/>
    <s v="38.02.07 Банковское дело"/>
    <n v="14"/>
    <n v="9"/>
    <n v="0"/>
    <n v="6"/>
    <n v="4"/>
    <n v="0"/>
    <n v="0"/>
    <n v="3"/>
    <n v="0"/>
    <n v="0"/>
    <n v="0"/>
    <n v="0"/>
    <n v="0"/>
    <n v="0"/>
    <n v="0"/>
    <n v="2"/>
    <n v="0"/>
    <n v="0"/>
    <n v="0"/>
    <n v="3"/>
    <n v="0"/>
    <n v="0"/>
    <n v="0"/>
    <n v="0"/>
    <x v="1"/>
    <s v="Информирование о вакантных должностях от Центра карьеры СФ ВолгГТУ, помощь с написании резюме"/>
  </r>
  <r>
    <s v="ЧПОУ Газпром колледж Волгоград"/>
    <s v="21.02.03 Сооружение и эксплуатация газонефтепроводов и газонефтехранилищ"/>
    <n v="101"/>
    <n v="0"/>
    <n v="37"/>
    <n v="57"/>
    <n v="57"/>
    <n v="0"/>
    <n v="0"/>
    <n v="8"/>
    <n v="8"/>
    <n v="0"/>
    <n v="0"/>
    <n v="1"/>
    <n v="35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ЧПОУ Газпром колледж Волгоград"/>
    <s v="08.02.08 Монтаж и эксплуатация оборудования и систем газоснабжения"/>
    <n v="42"/>
    <n v="0"/>
    <n v="31"/>
    <n v="33"/>
    <n v="33"/>
    <n v="0"/>
    <n v="0"/>
    <n v="3"/>
    <n v="3"/>
    <n v="0"/>
    <n v="0"/>
    <n v="0"/>
    <n v="6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ЧПОУ Газпром колледж Волгоград"/>
    <s v="15.02.14 Оснащение средствами автоматизации технологических процессов и производств (по отраслям)"/>
    <n v="93"/>
    <n v="1"/>
    <n v="26"/>
    <n v="52"/>
    <n v="50"/>
    <n v="0"/>
    <n v="0"/>
    <n v="20"/>
    <n v="0"/>
    <n v="0"/>
    <n v="0"/>
    <n v="0"/>
    <n v="21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ЧПОУ Газпром колледж Волгоград"/>
    <s v="08.02.09 Монтаж, наладка и эксплуатация электрооборудования промышленных и гражданских зданий"/>
    <n v="22"/>
    <n v="0"/>
    <n v="6"/>
    <n v="13"/>
    <n v="13"/>
    <n v="0"/>
    <n v="0"/>
    <n v="7"/>
    <n v="0"/>
    <n v="0"/>
    <n v="0"/>
    <n v="0"/>
    <n v="2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ЧПОУ Газпром колледж Волгоград"/>
    <s v="18.02.09 Переработка нефти и газа"/>
    <n v="19"/>
    <n v="0"/>
    <n v="8"/>
    <n v="6"/>
    <n v="6"/>
    <n v="0"/>
    <n v="0"/>
    <n v="6"/>
    <n v="6"/>
    <n v="0"/>
    <n v="0"/>
    <n v="0"/>
    <n v="7"/>
    <n v="0"/>
    <n v="0"/>
    <n v="0"/>
    <n v="0"/>
    <n v="0"/>
    <n v="0"/>
    <n v="0"/>
    <n v="0"/>
    <n v="0"/>
    <n v="0"/>
    <n v="0"/>
    <x v="0"/>
    <s v="Информирование об имеющихся вакансиях"/>
  </r>
  <r>
    <s v="ЧПОУ Газпром колледж Волгоград"/>
    <s v="15.01.36 Дефектоскопист"/>
    <n v="15"/>
    <n v="2"/>
    <n v="5"/>
    <n v="15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x v="0"/>
    <s v="Информирование об имеющихся вакансиях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8" cacheId="0" applyNumberFormats="0" applyBorderFormats="0" applyFontFormats="0" applyPatternFormats="0" applyAlignmentFormats="0" applyWidthHeightFormats="1" dataCaption="Значения" updatedVersion="7" minRefreshableVersion="3" useAutoFormatting="1" itemPrintTitles="1" createdVersion="7" indent="0" outline="1" outlineData="1" multipleFieldFilters="0">
  <location ref="A3:Q12" firstHeaderRow="0" firstDataRow="1" firstDataCol="1"/>
  <pivotFields count="28"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9">
        <item x="4"/>
        <item x="3"/>
        <item x="5"/>
        <item x="6"/>
        <item x="7"/>
        <item x="2"/>
        <item x="0"/>
        <item x="1"/>
        <item t="default"/>
      </items>
    </pivotField>
    <pivotField showAll="0"/>
  </pivotFields>
  <rowFields count="1">
    <field x="2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Сумма по полю 2" fld="2" baseField="0" baseItem="0"/>
    <dataField name="Сумма по полю 3" fld="5" baseField="0" baseItem="0"/>
    <dataField name="Сумма по полю 4" fld="9" baseField="0" baseItem="0"/>
    <dataField name="Сумма по полю 5" fld="13" baseField="0" baseItem="0"/>
    <dataField name="Сумма по полю 6" fld="14" baseField="0" baseItem="0"/>
    <dataField name="Сумма по полю 7" fld="15" baseField="0" baseItem="0"/>
    <dataField name="Сумма по полю 8" fld="16" baseField="0" baseItem="0"/>
    <dataField name="Сумма по полю 9" fld="17" baseField="0" baseItem="0"/>
    <dataField name="Сумма по полю 10" fld="18" baseField="0" baseItem="0"/>
    <dataField name="Сумма по полю 11" fld="19" baseField="0" baseItem="0"/>
    <dataField name="Сумма по полю 12" fld="20" baseField="0" baseItem="0"/>
    <dataField name="Сумма по полю 13" fld="21" baseField="0" baseItem="0"/>
    <dataField name="Сумма по полю 14" fld="22" baseField="0" baseItem="0"/>
    <dataField name="Сумма по полю 15" fld="23" baseField="0" baseItem="0"/>
    <dataField name="Сумма по полю 16" fld="24" baseField="0" baseItem="0"/>
    <dataField name="Сумма по полю 17" fld="2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Таблица1" displayName="Таблица1" ref="A4:AB259" headerRowDxfId="111" dataDxfId="109" totalsRowDxfId="107" headerRowBorderDxfId="110" tableBorderDxfId="108">
  <autoFilter ref="A4:AB259"/>
  <tableColumns count="28">
    <tableColumn id="1" name="ПОО" dataDxfId="106"/>
    <tableColumn id="3" name="1" dataDxfId="105"/>
    <tableColumn id="7" name="2" dataDxfId="104">
      <calculatedColumnFormula>SUM('1. Форма сбора'!$F5,'1. Форма сбора'!$J5,'1. Форма сбора'!$N5:$AB5)</calculatedColumnFormula>
    </tableColumn>
    <tableColumn id="8" name="22" dataDxfId="103"/>
    <tableColumn id="9" name="23" dataDxfId="102"/>
    <tableColumn id="10" name="3" dataDxfId="101"/>
    <tableColumn id="11" name="3.1" dataDxfId="100"/>
    <tableColumn id="12" name="3.2" dataDxfId="99"/>
    <tableColumn id="13" name="3.3" dataDxfId="98"/>
    <tableColumn id="14" name="4" dataDxfId="97"/>
    <tableColumn id="15" name="4.1" dataDxfId="96"/>
    <tableColumn id="16" name="4.2" dataDxfId="95"/>
    <tableColumn id="17" name="4.3" dataDxfId="94"/>
    <tableColumn id="18" name="5" dataDxfId="93"/>
    <tableColumn id="19" name="6" dataDxfId="92"/>
    <tableColumn id="20" name="7" dataDxfId="91"/>
    <tableColumn id="21" name="8" dataDxfId="90"/>
    <tableColumn id="22" name="9" dataDxfId="89"/>
    <tableColumn id="23" name="10" dataDxfId="88"/>
    <tableColumn id="24" name="11" dataDxfId="87"/>
    <tableColumn id="25" name="12" dataDxfId="86"/>
    <tableColumn id="26" name="13" dataDxfId="85"/>
    <tableColumn id="27" name="14" dataDxfId="84"/>
    <tableColumn id="28" name="15" dataDxfId="83"/>
    <tableColumn id="29" name="16" dataDxfId="82"/>
    <tableColumn id="30" name="17" dataDxfId="81"/>
    <tableColumn id="34" name="172" dataDxfId="80"/>
    <tableColumn id="31" name="18" dataDxfId="79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Таблица10" displayName="Таблица10" ref="J1:J3" headerRowDxfId="21" dataDxfId="20" totalsRowDxfId="19">
  <autoFilter ref="J1:J3"/>
  <tableColumns count="1">
    <tableColumn id="1" name="Лист 3 гр 6" dataDxfId="18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Таблица11" displayName="Таблица11" ref="K1:K7" headerRowDxfId="17" dataDxfId="16" totalsRowDxfId="15">
  <autoFilter ref="K1:K7"/>
  <tableColumns count="1">
    <tableColumn id="1" name="Лист 3 гр 7" dataDxfId="14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Таблица12" displayName="Таблица12" ref="L1:L6" headerRowDxfId="13" dataDxfId="12" totalsRowDxfId="11">
  <autoFilter ref="L1:L6"/>
  <tableColumns count="1">
    <tableColumn id="1" name="Лист 3 гр 8" dataDxfId="1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Таблица14" displayName="Таблица14" ref="M1:M12" headerRowDxfId="9" dataDxfId="8" totalsRowDxfId="7">
  <autoFilter ref="M1:M12"/>
  <tableColumns count="1">
    <tableColumn id="1" name="Лист 3 гр 9" dataDxfId="6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Таблица15" displayName="Таблица15" ref="N1:P17" headerRowDxfId="5" dataDxfId="4" totalsRowDxfId="3">
  <autoFilter ref="N1:P17"/>
  <tableColumns count="3">
    <tableColumn id="1" name="Лист 3 гр 10" dataDxfId="2"/>
    <tableColumn id="2" name="Статус отчета" dataDxfId="1"/>
    <tableColumn id="3" name="гр. 172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Таблица134" displayName="Таблица134" ref="B2:I159" headerRowDxfId="78" dataDxfId="77" totalsRowDxfId="76">
  <sortState ref="B3:I159">
    <sortCondition ref="B2:B159"/>
  </sortState>
  <tableColumns count="8">
    <tableColumn id="1" name="ПОО" dataDxfId="75"/>
    <tableColumn id="3" name="1" dataDxfId="74"/>
    <tableColumn id="4" name="2" dataDxfId="73"/>
    <tableColumn id="5" name="3" dataDxfId="72"/>
    <tableColumn id="6" name="4" dataDxfId="71"/>
    <tableColumn id="7" name="5" dataDxfId="70"/>
    <tableColumn id="8" name="6" dataDxfId="69"/>
    <tableColumn id="9" name="7" dataDxfId="6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Таблица13" displayName="Таблица13" ref="B2:L360" headerRowDxfId="67" dataDxfId="66" totalsRowDxfId="65">
  <sortState ref="B52:W136">
    <sortCondition ref="D3:D235"/>
  </sortState>
  <tableColumns count="11">
    <tableColumn id="1" name="ПОО" dataDxfId="64"/>
    <tableColumn id="3" name="1" dataDxfId="63"/>
    <tableColumn id="4" name="2" dataDxfId="62"/>
    <tableColumn id="5" name="3" dataDxfId="61"/>
    <tableColumn id="6" name="4" dataDxfId="60"/>
    <tableColumn id="7" name="5" dataDxfId="59"/>
    <tableColumn id="8" name="6" dataDxfId="58"/>
    <tableColumn id="9" name="7" dataDxfId="57"/>
    <tableColumn id="10" name="8" dataDxfId="56"/>
    <tableColumn id="11" name="9" dataDxfId="55"/>
    <tableColumn id="12" name="10" dataDxfId="5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Таблица4" displayName="Таблица4" ref="D1:D2" headerRowDxfId="45" dataDxfId="44" totalsRowDxfId="43">
  <autoFilter ref="D1:D2"/>
  <tableColumns count="1">
    <tableColumn id="1" name="Гр 0" dataDxfId="4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Таблица5" displayName="Таблица5" ref="E1:E8" headerRowDxfId="41" dataDxfId="40" totalsRowDxfId="39">
  <autoFilter ref="E1:E8"/>
  <tableColumns count="1">
    <tableColumn id="1" name="Лист 1 гр 18" dataDxfId="38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Таблица6" displayName="Таблица6" ref="F1:F4" headerRowDxfId="37" dataDxfId="36" totalsRowDxfId="35">
  <autoFilter ref="F1:F4"/>
  <tableColumns count="1">
    <tableColumn id="1" name="Лист 2 гр 3" dataDxfId="34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Таблица7" displayName="Таблица7" ref="G1:G8" headerRowDxfId="33" dataDxfId="32" totalsRowDxfId="31">
  <autoFilter ref="G1:G8"/>
  <tableColumns count="1">
    <tableColumn id="1" name="Лист 2 гр 4" dataDxfId="3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Таблица8" displayName="Таблица8" ref="H1:H18" headerRowDxfId="29" dataDxfId="28" totalsRowDxfId="27">
  <autoFilter ref="H1:H18"/>
  <tableColumns count="1">
    <tableColumn id="1" name="Лист 2 гр 7" dataDxfId="26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Таблица9" displayName="Таблица9" ref="I1:I3" headerRowDxfId="25" dataDxfId="24" totalsRowDxfId="23">
  <autoFilter ref="I1:I3"/>
  <tableColumns count="1">
    <tableColumn id="1" name="Лист 2 гр 5,6 _x000a_Лист 3 гр 3" dataDxfId="2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59"/>
  <sheetViews>
    <sheetView tabSelected="1" zoomScale="85" zoomScaleNormal="85" workbookViewId="0">
      <selection sqref="A1:XFD1"/>
    </sheetView>
  </sheetViews>
  <sheetFormatPr defaultColWidth="9.140625" defaultRowHeight="15" x14ac:dyDescent="0.25"/>
  <cols>
    <col min="1" max="1" width="49.7109375" style="49" customWidth="1"/>
    <col min="2" max="2" width="46.42578125" style="49" customWidth="1"/>
    <col min="3" max="3" width="23" style="18" customWidth="1"/>
    <col min="4" max="4" width="20.85546875" style="18" customWidth="1"/>
    <col min="5" max="5" width="21.42578125" style="18" customWidth="1"/>
    <col min="6" max="6" width="21.5703125" style="18" customWidth="1"/>
    <col min="7" max="7" width="15.42578125" style="49" customWidth="1"/>
    <col min="8" max="8" width="13.42578125" style="49" customWidth="1"/>
    <col min="9" max="9" width="28.5703125" style="49" customWidth="1"/>
    <col min="10" max="10" width="18.42578125" style="49" customWidth="1"/>
    <col min="11" max="11" width="15.42578125" style="49" customWidth="1"/>
    <col min="12" max="12" width="13.42578125" style="49" customWidth="1"/>
    <col min="13" max="13" width="18.5703125" style="49" customWidth="1"/>
    <col min="14" max="14" width="21.140625" style="49" customWidth="1"/>
    <col min="15" max="15" width="13.5703125" style="49" customWidth="1"/>
    <col min="16" max="16" width="12.7109375" style="49" customWidth="1"/>
    <col min="17" max="18" width="20.85546875" style="49" customWidth="1"/>
    <col min="19" max="19" width="13" style="49" customWidth="1"/>
    <col min="20" max="20" width="15.85546875" style="49" customWidth="1"/>
    <col min="21" max="21" width="20.140625" style="49" customWidth="1"/>
    <col min="22" max="22" width="14.5703125" style="49" customWidth="1"/>
    <col min="23" max="26" width="15.5703125" style="49" customWidth="1"/>
    <col min="27" max="27" width="21.7109375" style="49" customWidth="1"/>
    <col min="28" max="28" width="28.7109375" style="49" customWidth="1"/>
    <col min="29" max="29" width="20" style="66" customWidth="1"/>
    <col min="30" max="30" width="18.42578125" style="66" customWidth="1"/>
    <col min="31" max="31" width="15.5703125" style="67" customWidth="1"/>
    <col min="32" max="16384" width="9.140625" style="67"/>
  </cols>
  <sheetData>
    <row r="1" spans="1:30" s="49" customFormat="1" ht="27" x14ac:dyDescent="0.25">
      <c r="A1" s="144" t="s">
        <v>944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</row>
    <row r="2" spans="1:30" s="49" customFormat="1" ht="19.149999999999999" customHeight="1" x14ac:dyDescent="0.25">
      <c r="A2" s="145" t="s">
        <v>982</v>
      </c>
      <c r="B2" s="151" t="s">
        <v>983</v>
      </c>
      <c r="C2" s="147" t="s">
        <v>943</v>
      </c>
      <c r="D2" s="151"/>
      <c r="E2" s="152"/>
      <c r="F2" s="149" t="s">
        <v>975</v>
      </c>
      <c r="G2" s="145"/>
      <c r="H2" s="145"/>
      <c r="I2" s="150"/>
      <c r="J2" s="156" t="s">
        <v>3</v>
      </c>
      <c r="K2" s="157"/>
      <c r="L2" s="157"/>
      <c r="M2" s="157"/>
      <c r="N2" s="156" t="s">
        <v>4</v>
      </c>
      <c r="O2" s="157"/>
      <c r="P2" s="157"/>
      <c r="Q2" s="157"/>
      <c r="R2" s="158"/>
      <c r="S2" s="150" t="s">
        <v>5</v>
      </c>
      <c r="T2" s="150"/>
      <c r="U2" s="150"/>
      <c r="V2" s="150"/>
      <c r="W2" s="150" t="s">
        <v>6</v>
      </c>
      <c r="X2" s="150"/>
      <c r="Y2" s="150"/>
      <c r="Z2" s="150"/>
      <c r="AA2" s="50"/>
      <c r="AB2" s="51" t="s">
        <v>7</v>
      </c>
      <c r="AC2" s="154" t="s">
        <v>8</v>
      </c>
      <c r="AD2" s="154" t="s">
        <v>9</v>
      </c>
    </row>
    <row r="3" spans="1:30" s="55" customFormat="1" ht="174.6" customHeight="1" x14ac:dyDescent="0.25">
      <c r="A3" s="146"/>
      <c r="B3" s="153"/>
      <c r="C3" s="148"/>
      <c r="D3" s="52" t="s">
        <v>978</v>
      </c>
      <c r="E3" s="52" t="s">
        <v>979</v>
      </c>
      <c r="F3" s="52" t="s">
        <v>10</v>
      </c>
      <c r="G3" s="52" t="s">
        <v>976</v>
      </c>
      <c r="H3" s="52" t="s">
        <v>977</v>
      </c>
      <c r="I3" s="53" t="s">
        <v>11</v>
      </c>
      <c r="J3" s="54" t="s">
        <v>12</v>
      </c>
      <c r="K3" s="54" t="s">
        <v>13</v>
      </c>
      <c r="L3" s="54" t="s">
        <v>14</v>
      </c>
      <c r="M3" s="54" t="s">
        <v>15</v>
      </c>
      <c r="N3" s="54" t="s">
        <v>16</v>
      </c>
      <c r="O3" s="54" t="s">
        <v>17</v>
      </c>
      <c r="P3" s="54" t="s">
        <v>18</v>
      </c>
      <c r="Q3" s="54" t="s">
        <v>19</v>
      </c>
      <c r="R3" s="54" t="s">
        <v>20</v>
      </c>
      <c r="S3" s="54" t="s">
        <v>21</v>
      </c>
      <c r="T3" s="54" t="s">
        <v>22</v>
      </c>
      <c r="U3" s="54" t="s">
        <v>23</v>
      </c>
      <c r="V3" s="54" t="s">
        <v>24</v>
      </c>
      <c r="W3" s="54" t="s">
        <v>25</v>
      </c>
      <c r="X3" s="54" t="s">
        <v>26</v>
      </c>
      <c r="Y3" s="54" t="s">
        <v>27</v>
      </c>
      <c r="Z3" s="54" t="s">
        <v>28</v>
      </c>
      <c r="AA3" s="54" t="s">
        <v>984</v>
      </c>
      <c r="AB3" s="54" t="s">
        <v>985</v>
      </c>
      <c r="AC3" s="155"/>
      <c r="AD3" s="155"/>
    </row>
    <row r="4" spans="1:30" s="60" customFormat="1" x14ac:dyDescent="0.25">
      <c r="A4" s="56" t="s">
        <v>29</v>
      </c>
      <c r="B4" s="56" t="s">
        <v>30</v>
      </c>
      <c r="C4" s="57" t="s">
        <v>31</v>
      </c>
      <c r="D4" s="57" t="s">
        <v>32</v>
      </c>
      <c r="E4" s="57" t="s">
        <v>33</v>
      </c>
      <c r="F4" s="57" t="s">
        <v>34</v>
      </c>
      <c r="G4" s="58" t="s">
        <v>35</v>
      </c>
      <c r="H4" s="58" t="s">
        <v>36</v>
      </c>
      <c r="I4" s="58" t="s">
        <v>37</v>
      </c>
      <c r="J4" s="58" t="s">
        <v>38</v>
      </c>
      <c r="K4" s="58" t="s">
        <v>39</v>
      </c>
      <c r="L4" s="58" t="s">
        <v>40</v>
      </c>
      <c r="M4" s="58" t="s">
        <v>41</v>
      </c>
      <c r="N4" s="58" t="s">
        <v>42</v>
      </c>
      <c r="O4" s="58" t="s">
        <v>43</v>
      </c>
      <c r="P4" s="58" t="s">
        <v>44</v>
      </c>
      <c r="Q4" s="58" t="s">
        <v>45</v>
      </c>
      <c r="R4" s="58" t="s">
        <v>46</v>
      </c>
      <c r="S4" s="58" t="s">
        <v>47</v>
      </c>
      <c r="T4" s="58" t="s">
        <v>48</v>
      </c>
      <c r="U4" s="58" t="s">
        <v>49</v>
      </c>
      <c r="V4" s="58" t="s">
        <v>50</v>
      </c>
      <c r="W4" s="58" t="s">
        <v>51</v>
      </c>
      <c r="X4" s="58" t="s">
        <v>52</v>
      </c>
      <c r="Y4" s="58" t="s">
        <v>53</v>
      </c>
      <c r="Z4" s="58" t="s">
        <v>54</v>
      </c>
      <c r="AA4" s="58" t="s">
        <v>852</v>
      </c>
      <c r="AB4" s="58" t="s">
        <v>55</v>
      </c>
      <c r="AC4" s="59" t="s">
        <v>56</v>
      </c>
      <c r="AD4" s="59" t="s">
        <v>57</v>
      </c>
    </row>
    <row r="5" spans="1:30" s="49" customFormat="1" x14ac:dyDescent="0.25">
      <c r="A5" s="61" t="s">
        <v>333</v>
      </c>
      <c r="B5" s="61" t="s">
        <v>155</v>
      </c>
      <c r="C5" s="48">
        <f>SUM('1. Форма сбора'!$F5,'1. Форма сбора'!$J5,'1. Форма сбора'!$N5:$AB5)</f>
        <v>15</v>
      </c>
      <c r="D5" s="62">
        <v>0</v>
      </c>
      <c r="E5" s="62">
        <v>0</v>
      </c>
      <c r="F5" s="63">
        <v>7</v>
      </c>
      <c r="G5" s="64">
        <v>5</v>
      </c>
      <c r="H5" s="64">
        <v>0</v>
      </c>
      <c r="I5" s="64">
        <v>0</v>
      </c>
      <c r="J5" s="65">
        <v>0</v>
      </c>
      <c r="K5" s="65">
        <v>0</v>
      </c>
      <c r="L5" s="65">
        <v>0</v>
      </c>
      <c r="M5" s="65">
        <v>0</v>
      </c>
      <c r="N5" s="65">
        <v>0</v>
      </c>
      <c r="O5" s="65">
        <v>8</v>
      </c>
      <c r="P5" s="65">
        <v>0</v>
      </c>
      <c r="Q5" s="65">
        <v>0</v>
      </c>
      <c r="R5" s="65">
        <v>0</v>
      </c>
      <c r="S5" s="65">
        <v>0</v>
      </c>
      <c r="T5" s="65">
        <v>0</v>
      </c>
      <c r="U5" s="65">
        <v>0</v>
      </c>
      <c r="V5" s="65">
        <v>0</v>
      </c>
      <c r="W5" s="65">
        <v>0</v>
      </c>
      <c r="X5" s="65">
        <v>0</v>
      </c>
      <c r="Y5" s="65">
        <v>0</v>
      </c>
      <c r="Z5" s="65">
        <v>0</v>
      </c>
      <c r="AA5" s="65"/>
      <c r="AB5" s="65"/>
      <c r="AC5" s="46" t="str">
        <f>IF(SUM('1. Форма сбора'!$F5,'1. Форма сбора'!$J5,'1. Форма сбора'!$N5:$Z5)&gt;='1. Форма сбора'!$C5,"Проверка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" s="47" t="str">
        <f>IF(F5&lt;G5,"Внимание! Значения в графе 3.1 не могут превышать значения в графе 3",IF(F5&lt;H5,"Внимание! Значения в графе 3.2 не могут превышать значения в графе 3",IF(F5&lt;I5,"Внимание! Значения в графе 3.3 не могут превышать значения в графе 3",IF(J5&lt;K5,"Внимание! Значения в графе 4.1 не могут превышать значения в графе 4",IF(J5&lt;L5,"Внимание! Значения в графе 4.2 не могут превышать значения в графе 4",IF(J5&lt;M5,"Внимание! Значения в графе 4.3 не могут превышать значения в графе 4","Проверка пройдена"))))))</f>
        <v>Проверка пройдена</v>
      </c>
    </row>
    <row r="6" spans="1:30" s="49" customFormat="1" x14ac:dyDescent="0.25">
      <c r="A6" s="61" t="s">
        <v>333</v>
      </c>
      <c r="B6" s="61" t="s">
        <v>107</v>
      </c>
      <c r="C6" s="48">
        <f>SUM('1. Форма сбора'!$F6,'1. Форма сбора'!$J6,'1. Форма сбора'!$N6:$AB6)</f>
        <v>14</v>
      </c>
      <c r="D6" s="62">
        <v>0</v>
      </c>
      <c r="E6" s="62">
        <v>0</v>
      </c>
      <c r="F6" s="63">
        <v>9</v>
      </c>
      <c r="G6" s="64">
        <v>8</v>
      </c>
      <c r="H6" s="64">
        <v>0</v>
      </c>
      <c r="I6" s="64">
        <v>0</v>
      </c>
      <c r="J6" s="65">
        <v>0</v>
      </c>
      <c r="K6" s="65">
        <v>0</v>
      </c>
      <c r="L6" s="65">
        <v>0</v>
      </c>
      <c r="M6" s="65">
        <v>0</v>
      </c>
      <c r="N6" s="65">
        <v>1</v>
      </c>
      <c r="O6" s="65">
        <v>4</v>
      </c>
      <c r="P6" s="65">
        <v>0</v>
      </c>
      <c r="Q6" s="65">
        <v>0</v>
      </c>
      <c r="R6" s="65">
        <v>0</v>
      </c>
      <c r="S6" s="65">
        <v>0</v>
      </c>
      <c r="T6" s="65">
        <v>0</v>
      </c>
      <c r="U6" s="65">
        <v>0</v>
      </c>
      <c r="V6" s="65">
        <v>0</v>
      </c>
      <c r="W6" s="65">
        <v>0</v>
      </c>
      <c r="X6" s="65">
        <v>0</v>
      </c>
      <c r="Y6" s="65">
        <v>0</v>
      </c>
      <c r="Z6" s="65">
        <v>0</v>
      </c>
      <c r="AA6" s="65"/>
      <c r="AB6" s="65"/>
      <c r="AC6" s="46" t="str">
        <f>IF(SUM('1. Форма сбора'!$F6,'1. Форма сбора'!$J6,'1. Форма сбора'!$N6:$Z6)&gt;='1. Форма сбора'!$C6,"Проверка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" s="47" t="str">
        <f t="shared" ref="AD6:AD65" si="0">IF(F6&lt;G6,"Внимание! Значения в графе 3.1 не могут превышать значения в графе 3",IF(F6&lt;H6,"Внимание! Значения в графе 3.2 не могут превышать значения в графе 3",IF(F6&lt;I6,"Внимание! Значения в графе 3.3 не могут превышать значения в графе 3",IF(J6&lt;K6,"Внимание! Значения в графе 4.1 не могут превышать значения в графе 4",IF(J6&lt;L6,"Внимание! Значения в графе 4.2 не могут превышать значения в графе 4",IF(J6&lt;M6,"Внимание! Значения в графе 4.3 не могут превышать значения в графе 4","Проверка пройдена"))))))</f>
        <v>Проверка пройдена</v>
      </c>
    </row>
    <row r="7" spans="1:30" s="49" customFormat="1" x14ac:dyDescent="0.25">
      <c r="A7" s="61" t="s">
        <v>333</v>
      </c>
      <c r="B7" s="61" t="s">
        <v>403</v>
      </c>
      <c r="C7" s="48">
        <f>SUM('1. Форма сбора'!$F7,'1. Форма сбора'!$J7,'1. Форма сбора'!$N7:$AB7)</f>
        <v>21</v>
      </c>
      <c r="D7" s="62">
        <v>0</v>
      </c>
      <c r="E7" s="62">
        <v>0</v>
      </c>
      <c r="F7" s="63">
        <v>8</v>
      </c>
      <c r="G7" s="64">
        <v>8</v>
      </c>
      <c r="H7" s="64">
        <v>0</v>
      </c>
      <c r="I7" s="64">
        <v>0</v>
      </c>
      <c r="J7" s="65">
        <v>0</v>
      </c>
      <c r="K7" s="65">
        <v>0</v>
      </c>
      <c r="L7" s="65">
        <v>0</v>
      </c>
      <c r="M7" s="65">
        <v>0</v>
      </c>
      <c r="N7" s="65">
        <v>1</v>
      </c>
      <c r="O7" s="65">
        <v>12</v>
      </c>
      <c r="P7" s="65">
        <v>0</v>
      </c>
      <c r="Q7" s="65">
        <v>0</v>
      </c>
      <c r="R7" s="65">
        <v>0</v>
      </c>
      <c r="S7" s="65">
        <v>0</v>
      </c>
      <c r="T7" s="65">
        <v>0</v>
      </c>
      <c r="U7" s="65">
        <v>0</v>
      </c>
      <c r="V7" s="65">
        <v>0</v>
      </c>
      <c r="W7" s="65">
        <v>0</v>
      </c>
      <c r="X7" s="65">
        <v>0</v>
      </c>
      <c r="Y7" s="65">
        <v>0</v>
      </c>
      <c r="Z7" s="65">
        <v>0</v>
      </c>
      <c r="AA7" s="65"/>
      <c r="AB7" s="65"/>
      <c r="AC7" s="46" t="str">
        <f>IF(SUM('1. Форма сбора'!$F7,'1. Форма сбора'!$J7,'1. Форма сбора'!$N7:$Z7)&gt;='1. Форма сбора'!$C7,"Проверка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" s="47" t="str">
        <f t="shared" si="0"/>
        <v>Проверка пройдена</v>
      </c>
    </row>
    <row r="8" spans="1:30" s="49" customFormat="1" x14ac:dyDescent="0.25">
      <c r="A8" s="61" t="s">
        <v>333</v>
      </c>
      <c r="B8" s="61" t="s">
        <v>70</v>
      </c>
      <c r="C8" s="48">
        <f>SUM('1. Форма сбора'!$F8,'1. Форма сбора'!$J8,'1. Форма сбора'!$N8:$AB8)</f>
        <v>35</v>
      </c>
      <c r="D8" s="62">
        <v>0</v>
      </c>
      <c r="E8" s="62">
        <v>0</v>
      </c>
      <c r="F8" s="63">
        <v>21</v>
      </c>
      <c r="G8" s="64">
        <v>15</v>
      </c>
      <c r="H8" s="64">
        <v>2</v>
      </c>
      <c r="I8" s="64">
        <v>0</v>
      </c>
      <c r="J8" s="65">
        <v>6</v>
      </c>
      <c r="K8" s="65">
        <v>3</v>
      </c>
      <c r="L8" s="65">
        <v>0</v>
      </c>
      <c r="M8" s="65">
        <v>0</v>
      </c>
      <c r="N8" s="65">
        <v>2</v>
      </c>
      <c r="O8" s="65">
        <v>5</v>
      </c>
      <c r="P8" s="65">
        <v>1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  <c r="V8" s="65">
        <v>0</v>
      </c>
      <c r="W8" s="65">
        <v>0</v>
      </c>
      <c r="X8" s="65">
        <v>0</v>
      </c>
      <c r="Y8" s="65">
        <v>0</v>
      </c>
      <c r="Z8" s="65">
        <v>0</v>
      </c>
      <c r="AA8" s="65"/>
      <c r="AB8" s="65"/>
      <c r="AC8" s="46" t="str">
        <f>IF(SUM('1. Форма сбора'!$F8,'1. Форма сбора'!$J8,'1. Форма сбора'!$N8:$Z8)&gt;='1. Форма сбора'!$C8,"Проверка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" s="47" t="str">
        <f t="shared" si="0"/>
        <v>Проверка пройдена</v>
      </c>
    </row>
    <row r="9" spans="1:30" s="49" customFormat="1" x14ac:dyDescent="0.25">
      <c r="A9" s="61" t="s">
        <v>333</v>
      </c>
      <c r="B9" s="61" t="s">
        <v>415</v>
      </c>
      <c r="C9" s="48">
        <f>SUM('1. Форма сбора'!$F9,'1. Форма сбора'!$J9,'1. Форма сбора'!$N9:$AB9)</f>
        <v>14</v>
      </c>
      <c r="D9" s="62">
        <v>0</v>
      </c>
      <c r="E9" s="62">
        <v>0</v>
      </c>
      <c r="F9" s="63">
        <v>8</v>
      </c>
      <c r="G9" s="64">
        <v>3</v>
      </c>
      <c r="H9" s="64">
        <v>2</v>
      </c>
      <c r="I9" s="64">
        <v>0</v>
      </c>
      <c r="J9" s="65">
        <v>3</v>
      </c>
      <c r="K9" s="65">
        <v>1</v>
      </c>
      <c r="L9" s="65">
        <v>0</v>
      </c>
      <c r="M9" s="65">
        <v>0</v>
      </c>
      <c r="N9" s="65">
        <v>2</v>
      </c>
      <c r="O9" s="65">
        <v>1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  <c r="V9" s="65">
        <v>0</v>
      </c>
      <c r="W9" s="65">
        <v>0</v>
      </c>
      <c r="X9" s="65">
        <v>0</v>
      </c>
      <c r="Y9" s="65">
        <v>0</v>
      </c>
      <c r="Z9" s="65">
        <v>0</v>
      </c>
      <c r="AA9" s="65"/>
      <c r="AB9" s="65"/>
      <c r="AC9" s="46" t="str">
        <f>IF(SUM('1. Форма сбора'!$F9,'1. Форма сбора'!$J9,'1. Форма сбора'!$N9:$Z9)&gt;='1. Форма сбора'!$C9,"Проверка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" s="47" t="str">
        <f t="shared" si="0"/>
        <v>Проверка пройдена</v>
      </c>
    </row>
    <row r="10" spans="1:30" s="49" customFormat="1" x14ac:dyDescent="0.25">
      <c r="A10" s="61" t="s">
        <v>333</v>
      </c>
      <c r="B10" s="61" t="s">
        <v>134</v>
      </c>
      <c r="C10" s="48">
        <f>SUM('1. Форма сбора'!$F10,'1. Форма сбора'!$J10,'1. Форма сбора'!$N10:$AB10)</f>
        <v>28</v>
      </c>
      <c r="D10" s="62">
        <v>2</v>
      </c>
      <c r="E10" s="62">
        <v>0</v>
      </c>
      <c r="F10" s="63">
        <v>12</v>
      </c>
      <c r="G10" s="64">
        <v>4</v>
      </c>
      <c r="H10" s="64">
        <v>0</v>
      </c>
      <c r="I10" s="64">
        <v>2</v>
      </c>
      <c r="J10" s="65">
        <v>1</v>
      </c>
      <c r="K10" s="65">
        <v>0</v>
      </c>
      <c r="L10" s="65">
        <v>0</v>
      </c>
      <c r="M10" s="65">
        <v>0</v>
      </c>
      <c r="N10" s="65">
        <v>2</v>
      </c>
      <c r="O10" s="65">
        <v>10</v>
      </c>
      <c r="P10" s="65">
        <v>0</v>
      </c>
      <c r="Q10" s="65">
        <v>1</v>
      </c>
      <c r="R10" s="65">
        <v>1</v>
      </c>
      <c r="S10" s="65">
        <v>0</v>
      </c>
      <c r="T10" s="65">
        <v>0</v>
      </c>
      <c r="U10" s="65">
        <v>0</v>
      </c>
      <c r="V10" s="65">
        <v>1</v>
      </c>
      <c r="W10" s="65">
        <v>0</v>
      </c>
      <c r="X10" s="65">
        <v>0</v>
      </c>
      <c r="Y10" s="65">
        <v>0</v>
      </c>
      <c r="Z10" s="65">
        <v>0</v>
      </c>
      <c r="AA10" s="65"/>
      <c r="AB10" s="65"/>
      <c r="AC10" s="46" t="str">
        <f>IF(SUM('1. Форма сбора'!$F10,'1. Форма сбора'!$J10,'1. Форма сбора'!$N10:$Z10)&gt;='1. Форма сбора'!$C10,"Проверка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" s="47" t="str">
        <f t="shared" si="0"/>
        <v>Проверка пройдена</v>
      </c>
    </row>
    <row r="11" spans="1:30" s="49" customFormat="1" x14ac:dyDescent="0.25">
      <c r="A11" s="61" t="s">
        <v>333</v>
      </c>
      <c r="B11" s="61" t="s">
        <v>159</v>
      </c>
      <c r="C11" s="48">
        <f>SUM('1. Форма сбора'!$F11,'1. Форма сбора'!$J11,'1. Форма сбора'!$N11:$AB11)</f>
        <v>25</v>
      </c>
      <c r="D11" s="62">
        <v>0</v>
      </c>
      <c r="E11" s="62">
        <v>0</v>
      </c>
      <c r="F11" s="63">
        <v>20</v>
      </c>
      <c r="G11" s="64">
        <v>7</v>
      </c>
      <c r="H11" s="64">
        <v>0</v>
      </c>
      <c r="I11" s="64">
        <v>1</v>
      </c>
      <c r="J11" s="65">
        <v>2</v>
      </c>
      <c r="K11" s="65">
        <v>2</v>
      </c>
      <c r="L11" s="65">
        <v>0</v>
      </c>
      <c r="M11" s="65">
        <v>0</v>
      </c>
      <c r="N11" s="65">
        <v>1</v>
      </c>
      <c r="O11" s="65">
        <v>1</v>
      </c>
      <c r="P11" s="65">
        <v>1</v>
      </c>
      <c r="Q11" s="65">
        <v>0</v>
      </c>
      <c r="R11" s="65">
        <v>0</v>
      </c>
      <c r="S11" s="65">
        <v>0</v>
      </c>
      <c r="T11" s="65">
        <v>0</v>
      </c>
      <c r="U11" s="65">
        <v>0</v>
      </c>
      <c r="V11" s="65">
        <v>0</v>
      </c>
      <c r="W11" s="65">
        <v>0</v>
      </c>
      <c r="X11" s="65">
        <v>0</v>
      </c>
      <c r="Y11" s="65">
        <v>0</v>
      </c>
      <c r="Z11" s="65">
        <v>0</v>
      </c>
      <c r="AA11" s="65"/>
      <c r="AB11" s="65"/>
      <c r="AC11" s="46" t="str">
        <f>IF(SUM('1. Форма сбора'!$F11,'1. Форма сбора'!$J11,'1. Форма сбора'!$N11:$Z11)&gt;='1. Форма сбора'!$C11,"Проверка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" s="47" t="str">
        <f t="shared" si="0"/>
        <v>Проверка пройдена</v>
      </c>
    </row>
    <row r="12" spans="1:30" s="49" customFormat="1" x14ac:dyDescent="0.25">
      <c r="A12" s="61" t="s">
        <v>333</v>
      </c>
      <c r="B12" s="61" t="s">
        <v>66</v>
      </c>
      <c r="C12" s="48">
        <f>SUM('1. Форма сбора'!$F12,'1. Форма сбора'!$J12,'1. Форма сбора'!$N12:$AB12)</f>
        <v>34</v>
      </c>
      <c r="D12" s="62">
        <v>0</v>
      </c>
      <c r="E12" s="62">
        <v>0</v>
      </c>
      <c r="F12" s="63">
        <v>9</v>
      </c>
      <c r="G12" s="64">
        <v>2</v>
      </c>
      <c r="H12" s="64">
        <v>0</v>
      </c>
      <c r="I12" s="64">
        <v>0</v>
      </c>
      <c r="J12" s="65">
        <v>7</v>
      </c>
      <c r="K12" s="65">
        <v>2</v>
      </c>
      <c r="L12" s="65">
        <v>0</v>
      </c>
      <c r="M12" s="65">
        <v>0</v>
      </c>
      <c r="N12" s="65">
        <v>2</v>
      </c>
      <c r="O12" s="65">
        <v>16</v>
      </c>
      <c r="P12" s="65">
        <v>0</v>
      </c>
      <c r="Q12" s="65">
        <v>0</v>
      </c>
      <c r="R12" s="65">
        <v>0</v>
      </c>
      <c r="S12" s="65">
        <v>0</v>
      </c>
      <c r="T12" s="65">
        <v>0</v>
      </c>
      <c r="U12" s="65">
        <v>0</v>
      </c>
      <c r="V12" s="65">
        <v>0</v>
      </c>
      <c r="W12" s="65">
        <v>0</v>
      </c>
      <c r="X12" s="65">
        <v>0</v>
      </c>
      <c r="Y12" s="65">
        <v>0</v>
      </c>
      <c r="Z12" s="65">
        <v>0</v>
      </c>
      <c r="AA12" s="65"/>
      <c r="AB12" s="65"/>
      <c r="AC12" s="46" t="str">
        <f>IF(SUM('1. Форма сбора'!$F12,'1. Форма сбора'!$J12,'1. Форма сбора'!$N12:$Z12)&gt;='1. Форма сбора'!$C12,"Проверка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" s="47" t="str">
        <f t="shared" si="0"/>
        <v>Проверка пройдена</v>
      </c>
    </row>
    <row r="13" spans="1:30" s="49" customFormat="1" x14ac:dyDescent="0.25">
      <c r="A13" s="61" t="s">
        <v>333</v>
      </c>
      <c r="B13" s="61" t="s">
        <v>122</v>
      </c>
      <c r="C13" s="48">
        <f>SUM('1. Форма сбора'!$F13,'1. Форма сбора'!$J13,'1. Форма сбора'!$N13:$AB13)</f>
        <v>16</v>
      </c>
      <c r="D13" s="62">
        <v>1</v>
      </c>
      <c r="E13" s="62">
        <v>0</v>
      </c>
      <c r="F13" s="63">
        <v>8</v>
      </c>
      <c r="G13" s="64">
        <v>5</v>
      </c>
      <c r="H13" s="64">
        <v>0</v>
      </c>
      <c r="I13" s="64">
        <v>0</v>
      </c>
      <c r="J13" s="65">
        <v>3</v>
      </c>
      <c r="K13" s="65">
        <v>3</v>
      </c>
      <c r="L13" s="65">
        <v>0</v>
      </c>
      <c r="M13" s="65">
        <v>0</v>
      </c>
      <c r="N13" s="65">
        <v>1</v>
      </c>
      <c r="O13" s="65">
        <v>4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  <c r="V13" s="65">
        <v>0</v>
      </c>
      <c r="W13" s="65">
        <v>0</v>
      </c>
      <c r="X13" s="65">
        <v>0</v>
      </c>
      <c r="Y13" s="65">
        <v>0</v>
      </c>
      <c r="Z13" s="65">
        <v>0</v>
      </c>
      <c r="AA13" s="65"/>
      <c r="AB13" s="65"/>
      <c r="AC13" s="46" t="str">
        <f>IF(SUM('1. Форма сбора'!$F13,'1. Форма сбора'!$J13,'1. Форма сбора'!$N13:$Z13)&gt;='1. Форма сбора'!$C13,"Проверка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" s="47" t="str">
        <f t="shared" si="0"/>
        <v>Проверка пройдена</v>
      </c>
    </row>
    <row r="14" spans="1:30" s="49" customFormat="1" x14ac:dyDescent="0.25">
      <c r="A14" s="61" t="s">
        <v>333</v>
      </c>
      <c r="B14" s="61" t="s">
        <v>124</v>
      </c>
      <c r="C14" s="48">
        <f>SUM('1. Форма сбора'!$F14,'1. Форма сбора'!$J14,'1. Форма сбора'!$N14:$AB14)</f>
        <v>13</v>
      </c>
      <c r="D14" s="62">
        <v>0</v>
      </c>
      <c r="E14" s="62">
        <v>13</v>
      </c>
      <c r="F14" s="63">
        <v>9</v>
      </c>
      <c r="G14" s="64">
        <v>9</v>
      </c>
      <c r="H14" s="64">
        <v>0</v>
      </c>
      <c r="I14" s="64">
        <v>0</v>
      </c>
      <c r="J14" s="65">
        <v>0</v>
      </c>
      <c r="K14" s="65">
        <v>0</v>
      </c>
      <c r="L14" s="65">
        <v>0</v>
      </c>
      <c r="M14" s="65">
        <v>0</v>
      </c>
      <c r="N14" s="65">
        <v>0</v>
      </c>
      <c r="O14" s="65">
        <v>4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  <c r="V14" s="65">
        <v>0</v>
      </c>
      <c r="W14" s="65">
        <v>0</v>
      </c>
      <c r="X14" s="65">
        <v>0</v>
      </c>
      <c r="Y14" s="65">
        <v>0</v>
      </c>
      <c r="Z14" s="65">
        <v>0</v>
      </c>
      <c r="AA14" s="65"/>
      <c r="AB14" s="65"/>
      <c r="AC14" s="46" t="str">
        <f>IF(SUM('1. Форма сбора'!$F14,'1. Форма сбора'!$J14,'1. Форма сбора'!$N14:$Z14)&gt;='1. Форма сбора'!$C14,"Проверка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" s="47" t="str">
        <f t="shared" si="0"/>
        <v>Проверка пройдена</v>
      </c>
    </row>
    <row r="15" spans="1:30" s="49" customFormat="1" x14ac:dyDescent="0.25">
      <c r="A15" s="61" t="s">
        <v>333</v>
      </c>
      <c r="B15" s="61" t="s">
        <v>71</v>
      </c>
      <c r="C15" s="48">
        <f>SUM('1. Форма сбора'!$F15,'1. Форма сбора'!$J15,'1. Форма сбора'!$N15:$AB15)</f>
        <v>34</v>
      </c>
      <c r="D15" s="62">
        <v>0</v>
      </c>
      <c r="E15" s="62">
        <v>0</v>
      </c>
      <c r="F15" s="63">
        <v>14</v>
      </c>
      <c r="G15" s="64">
        <v>8</v>
      </c>
      <c r="H15" s="64">
        <v>0</v>
      </c>
      <c r="I15" s="64">
        <v>0</v>
      </c>
      <c r="J15" s="65">
        <v>3</v>
      </c>
      <c r="K15" s="65">
        <v>1</v>
      </c>
      <c r="L15" s="65">
        <v>0</v>
      </c>
      <c r="M15" s="65">
        <v>0</v>
      </c>
      <c r="N15" s="65">
        <v>5</v>
      </c>
      <c r="O15" s="65">
        <v>12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0</v>
      </c>
      <c r="AA15" s="65"/>
      <c r="AB15" s="65"/>
      <c r="AC15" s="46" t="str">
        <f>IF(SUM('1. Форма сбора'!$F15,'1. Форма сбора'!$J15,'1. Форма сбора'!$N15:$Z15)&gt;='1. Форма сбора'!$C15,"Проверка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" s="47" t="str">
        <f t="shared" si="0"/>
        <v>Проверка пройдена</v>
      </c>
    </row>
    <row r="16" spans="1:30" s="49" customFormat="1" x14ac:dyDescent="0.25">
      <c r="A16" s="61" t="s">
        <v>333</v>
      </c>
      <c r="B16" s="61" t="s">
        <v>261</v>
      </c>
      <c r="C16" s="48">
        <f>SUM('1. Форма сбора'!$F16,'1. Форма сбора'!$J16,'1. Форма сбора'!$N16:$AB16)</f>
        <v>34</v>
      </c>
      <c r="D16" s="62">
        <v>0</v>
      </c>
      <c r="E16" s="62">
        <v>0</v>
      </c>
      <c r="F16" s="63">
        <v>12</v>
      </c>
      <c r="G16" s="64">
        <v>7</v>
      </c>
      <c r="H16" s="64">
        <v>0</v>
      </c>
      <c r="I16" s="64">
        <v>0</v>
      </c>
      <c r="J16" s="65">
        <v>0</v>
      </c>
      <c r="K16" s="65">
        <v>0</v>
      </c>
      <c r="L16" s="65">
        <v>0</v>
      </c>
      <c r="M16" s="65">
        <v>0</v>
      </c>
      <c r="N16" s="65">
        <v>1</v>
      </c>
      <c r="O16" s="65">
        <v>21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0</v>
      </c>
      <c r="AA16" s="65"/>
      <c r="AB16" s="65"/>
      <c r="AC16" s="46" t="str">
        <f>IF(SUM('1. Форма сбора'!$F16,'1. Форма сбора'!$J16,'1. Форма сбора'!$N16:$Z16)&gt;='1. Форма сбора'!$C16,"Проверка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" s="47" t="str">
        <f t="shared" si="0"/>
        <v>Проверка пройдена</v>
      </c>
    </row>
    <row r="17" spans="1:30" s="49" customFormat="1" x14ac:dyDescent="0.25">
      <c r="A17" s="61" t="s">
        <v>333</v>
      </c>
      <c r="B17" s="61" t="s">
        <v>247</v>
      </c>
      <c r="C17" s="48">
        <f>SUM('1. Форма сбора'!$F17,'1. Форма сбора'!$J17,'1. Форма сбора'!$N17:$AB17)</f>
        <v>16</v>
      </c>
      <c r="D17" s="62">
        <v>0</v>
      </c>
      <c r="E17" s="62">
        <v>0</v>
      </c>
      <c r="F17" s="63">
        <v>7</v>
      </c>
      <c r="G17" s="64">
        <v>0</v>
      </c>
      <c r="H17" s="64">
        <v>0</v>
      </c>
      <c r="I17" s="64">
        <v>0</v>
      </c>
      <c r="J17" s="65">
        <v>1</v>
      </c>
      <c r="K17" s="65">
        <v>1</v>
      </c>
      <c r="L17" s="65">
        <v>0</v>
      </c>
      <c r="M17" s="65">
        <v>0</v>
      </c>
      <c r="N17" s="65">
        <v>6</v>
      </c>
      <c r="O17" s="65">
        <v>0</v>
      </c>
      <c r="P17" s="65">
        <v>2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0</v>
      </c>
      <c r="AA17" s="65"/>
      <c r="AB17" s="65"/>
      <c r="AC17" s="46" t="str">
        <f>IF(SUM('1. Форма сбора'!$F17,'1. Форма сбора'!$J17,'1. Форма сбора'!$N17:$Z17)&gt;='1. Форма сбора'!$C17,"Проверка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" s="47" t="str">
        <f t="shared" si="0"/>
        <v>Проверка пройдена</v>
      </c>
    </row>
    <row r="18" spans="1:30" s="49" customFormat="1" x14ac:dyDescent="0.25">
      <c r="A18" s="61" t="s">
        <v>333</v>
      </c>
      <c r="B18" s="61" t="s">
        <v>746</v>
      </c>
      <c r="C18" s="48">
        <f>SUM('1. Форма сбора'!$F18,'1. Форма сбора'!$J18,'1. Форма сбора'!$N18:$AB18)</f>
        <v>14</v>
      </c>
      <c r="D18" s="62">
        <v>0</v>
      </c>
      <c r="E18" s="62">
        <v>0</v>
      </c>
      <c r="F18" s="63">
        <v>6</v>
      </c>
      <c r="G18" s="64">
        <v>1</v>
      </c>
      <c r="H18" s="64">
        <v>0</v>
      </c>
      <c r="I18" s="64">
        <v>0</v>
      </c>
      <c r="J18" s="65">
        <v>5</v>
      </c>
      <c r="K18" s="65">
        <v>2</v>
      </c>
      <c r="L18" s="65">
        <v>0</v>
      </c>
      <c r="M18" s="65">
        <v>0</v>
      </c>
      <c r="N18" s="65">
        <v>2</v>
      </c>
      <c r="O18" s="65">
        <v>0</v>
      </c>
      <c r="P18" s="65">
        <v>1</v>
      </c>
      <c r="Q18" s="65">
        <v>0</v>
      </c>
      <c r="R18" s="65">
        <v>0</v>
      </c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65">
        <v>0</v>
      </c>
      <c r="Y18" s="65">
        <v>0</v>
      </c>
      <c r="Z18" s="65">
        <v>0</v>
      </c>
      <c r="AA18" s="65"/>
      <c r="AB18" s="65"/>
      <c r="AC18" s="46" t="str">
        <f>IF(SUM('1. Форма сбора'!$F18,'1. Форма сбора'!$J18,'1. Форма сбора'!$N18:$Z18)&gt;='1. Форма сбора'!$C18,"Проверка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" s="47" t="str">
        <f t="shared" si="0"/>
        <v>Проверка пройдена</v>
      </c>
    </row>
    <row r="19" spans="1:30" s="49" customFormat="1" x14ac:dyDescent="0.25">
      <c r="A19" s="61" t="s">
        <v>333</v>
      </c>
      <c r="B19" s="61" t="s">
        <v>81</v>
      </c>
      <c r="C19" s="48">
        <f>SUM('1. Форма сбора'!$F19,'1. Форма сбора'!$J19,'1. Форма сбора'!$N19:$AB19)</f>
        <v>12</v>
      </c>
      <c r="D19" s="62">
        <v>0</v>
      </c>
      <c r="E19" s="62">
        <v>0</v>
      </c>
      <c r="F19" s="63">
        <v>8</v>
      </c>
      <c r="G19" s="64">
        <v>8</v>
      </c>
      <c r="H19" s="64">
        <v>0</v>
      </c>
      <c r="I19" s="64">
        <v>0</v>
      </c>
      <c r="J19" s="65">
        <v>0</v>
      </c>
      <c r="K19" s="65">
        <v>0</v>
      </c>
      <c r="L19" s="65">
        <v>0</v>
      </c>
      <c r="M19" s="65">
        <v>0</v>
      </c>
      <c r="N19" s="65">
        <v>0</v>
      </c>
      <c r="O19" s="65">
        <v>1</v>
      </c>
      <c r="P19" s="65">
        <v>3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  <c r="V19" s="65">
        <v>0</v>
      </c>
      <c r="W19" s="65">
        <v>0</v>
      </c>
      <c r="X19" s="65">
        <v>0</v>
      </c>
      <c r="Y19" s="65">
        <v>0</v>
      </c>
      <c r="Z19" s="65">
        <v>0</v>
      </c>
      <c r="AA19" s="65"/>
      <c r="AB19" s="65"/>
      <c r="AC19" s="46" t="str">
        <f>IF(SUM('1. Форма сбора'!$F19,'1. Форма сбора'!$J19,'1. Форма сбора'!$N19:$Z19)&gt;='1. Форма сбора'!$C19,"Проверка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" s="47" t="str">
        <f t="shared" si="0"/>
        <v>Проверка пройдена</v>
      </c>
    </row>
    <row r="20" spans="1:30" s="49" customFormat="1" x14ac:dyDescent="0.25">
      <c r="A20" s="61" t="s">
        <v>333</v>
      </c>
      <c r="B20" s="61" t="s">
        <v>76</v>
      </c>
      <c r="C20" s="48">
        <f>SUM('1. Форма сбора'!$F20,'1. Форма сбора'!$J20,'1. Форма сбора'!$N20:$AB20)</f>
        <v>6</v>
      </c>
      <c r="D20" s="62">
        <v>0</v>
      </c>
      <c r="E20" s="62">
        <v>0</v>
      </c>
      <c r="F20" s="63">
        <v>5</v>
      </c>
      <c r="G20" s="64">
        <v>4</v>
      </c>
      <c r="H20" s="64">
        <v>0</v>
      </c>
      <c r="I20" s="64">
        <v>0</v>
      </c>
      <c r="J20" s="65">
        <v>0</v>
      </c>
      <c r="K20" s="65">
        <v>0</v>
      </c>
      <c r="L20" s="65">
        <v>0</v>
      </c>
      <c r="M20" s="65">
        <v>0</v>
      </c>
      <c r="N20" s="65">
        <v>0</v>
      </c>
      <c r="O20" s="65">
        <v>0</v>
      </c>
      <c r="P20" s="65">
        <v>1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  <c r="V20" s="65">
        <v>0</v>
      </c>
      <c r="W20" s="65">
        <v>0</v>
      </c>
      <c r="X20" s="65">
        <v>0</v>
      </c>
      <c r="Y20" s="65">
        <v>0</v>
      </c>
      <c r="Z20" s="65">
        <v>0</v>
      </c>
      <c r="AA20" s="65"/>
      <c r="AB20" s="65"/>
      <c r="AC20" s="46" t="str">
        <f>IF(SUM('1. Форма сбора'!$F20,'1. Форма сбора'!$J20,'1. Форма сбора'!$N20:$Z20)&gt;='1. Форма сбора'!$C20,"Проверка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" s="47" t="str">
        <f t="shared" si="0"/>
        <v>Проверка пройдена</v>
      </c>
    </row>
    <row r="21" spans="1:30" s="49" customFormat="1" x14ac:dyDescent="0.25">
      <c r="A21" s="61" t="s">
        <v>333</v>
      </c>
      <c r="B21" s="61" t="s">
        <v>196</v>
      </c>
      <c r="C21" s="48">
        <f>SUM('1. Форма сбора'!$F21,'1. Форма сбора'!$J21,'1. Форма сбора'!$N21:$AB21)</f>
        <v>14</v>
      </c>
      <c r="D21" s="62">
        <v>0</v>
      </c>
      <c r="E21" s="62">
        <v>0</v>
      </c>
      <c r="F21" s="63">
        <v>9</v>
      </c>
      <c r="G21" s="64">
        <v>9</v>
      </c>
      <c r="H21" s="64">
        <v>0</v>
      </c>
      <c r="I21" s="64">
        <v>0</v>
      </c>
      <c r="J21" s="65">
        <v>0</v>
      </c>
      <c r="K21" s="65">
        <v>0</v>
      </c>
      <c r="L21" s="65">
        <v>0</v>
      </c>
      <c r="M21" s="65">
        <v>0</v>
      </c>
      <c r="N21" s="65">
        <v>4</v>
      </c>
      <c r="O21" s="65">
        <v>1</v>
      </c>
      <c r="P21" s="65">
        <v>0</v>
      </c>
      <c r="Q21" s="65">
        <v>0</v>
      </c>
      <c r="R21" s="65">
        <v>0</v>
      </c>
      <c r="S21" s="65">
        <v>0</v>
      </c>
      <c r="T21" s="65">
        <v>0</v>
      </c>
      <c r="U21" s="65">
        <v>0</v>
      </c>
      <c r="V21" s="65">
        <v>0</v>
      </c>
      <c r="W21" s="65">
        <v>0</v>
      </c>
      <c r="X21" s="65">
        <v>0</v>
      </c>
      <c r="Y21" s="65">
        <v>0</v>
      </c>
      <c r="Z21" s="65">
        <v>0</v>
      </c>
      <c r="AA21" s="65"/>
      <c r="AB21" s="65"/>
      <c r="AC21" s="46" t="str">
        <f>IF(SUM('1. Форма сбора'!$F21,'1. Форма сбора'!$J21,'1. Форма сбора'!$N21:$Z21)&gt;='1. Форма сбора'!$C21,"Проверка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" s="47" t="str">
        <f t="shared" si="0"/>
        <v>Проверка пройдена</v>
      </c>
    </row>
    <row r="22" spans="1:30" s="49" customFormat="1" x14ac:dyDescent="0.25">
      <c r="A22" s="61" t="s">
        <v>333</v>
      </c>
      <c r="B22" s="61" t="s">
        <v>83</v>
      </c>
      <c r="C22" s="48">
        <f>SUM('1. Форма сбора'!$F22,'1. Форма сбора'!$J22,'1. Форма сбора'!$N22:$AB22)</f>
        <v>13</v>
      </c>
      <c r="D22" s="62">
        <v>0</v>
      </c>
      <c r="E22" s="62">
        <v>0</v>
      </c>
      <c r="F22" s="63">
        <v>6</v>
      </c>
      <c r="G22" s="64">
        <v>1</v>
      </c>
      <c r="H22" s="64">
        <v>1</v>
      </c>
      <c r="I22" s="64">
        <v>0</v>
      </c>
      <c r="J22" s="65">
        <v>3</v>
      </c>
      <c r="K22" s="65">
        <v>1</v>
      </c>
      <c r="L22" s="65">
        <v>0</v>
      </c>
      <c r="M22" s="65">
        <v>0</v>
      </c>
      <c r="N22" s="65">
        <v>2</v>
      </c>
      <c r="O22" s="65">
        <v>2</v>
      </c>
      <c r="P22" s="65">
        <v>0</v>
      </c>
      <c r="Q22" s="65">
        <v>0</v>
      </c>
      <c r="R22" s="65">
        <v>0</v>
      </c>
      <c r="S22" s="65">
        <v>0</v>
      </c>
      <c r="T22" s="65">
        <v>0</v>
      </c>
      <c r="U22" s="65">
        <v>0</v>
      </c>
      <c r="V22" s="65">
        <v>0</v>
      </c>
      <c r="W22" s="65">
        <v>0</v>
      </c>
      <c r="X22" s="65">
        <v>0</v>
      </c>
      <c r="Y22" s="65">
        <v>0</v>
      </c>
      <c r="Z22" s="65">
        <v>0</v>
      </c>
      <c r="AA22" s="65"/>
      <c r="AB22" s="65"/>
      <c r="AC22" s="46" t="str">
        <f>IF(SUM('1. Форма сбора'!$F22,'1. Форма сбора'!$J22,'1. Форма сбора'!$N22:$Z22)&gt;='1. Форма сбора'!$C22,"Проверка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" s="47" t="str">
        <f t="shared" si="0"/>
        <v>Проверка пройдена</v>
      </c>
    </row>
    <row r="23" spans="1:30" s="49" customFormat="1" x14ac:dyDescent="0.25">
      <c r="A23" s="61" t="s">
        <v>333</v>
      </c>
      <c r="B23" s="61" t="s">
        <v>267</v>
      </c>
      <c r="C23" s="48">
        <f>SUM('1. Форма сбора'!$F23,'1. Форма сбора'!$J23,'1. Форма сбора'!$N23:$AB23)</f>
        <v>19</v>
      </c>
      <c r="D23" s="62">
        <v>0</v>
      </c>
      <c r="E23" s="62">
        <v>0</v>
      </c>
      <c r="F23" s="63">
        <v>10</v>
      </c>
      <c r="G23" s="64">
        <v>4</v>
      </c>
      <c r="H23" s="64">
        <v>0</v>
      </c>
      <c r="I23" s="64">
        <v>0</v>
      </c>
      <c r="J23" s="65">
        <v>1</v>
      </c>
      <c r="K23" s="65">
        <v>0</v>
      </c>
      <c r="L23" s="65">
        <v>0</v>
      </c>
      <c r="M23" s="65">
        <v>0</v>
      </c>
      <c r="N23" s="65">
        <v>2</v>
      </c>
      <c r="O23" s="65">
        <v>2</v>
      </c>
      <c r="P23" s="65">
        <v>2</v>
      </c>
      <c r="Q23" s="65">
        <v>0</v>
      </c>
      <c r="R23" s="65">
        <v>0</v>
      </c>
      <c r="S23" s="65">
        <v>0</v>
      </c>
      <c r="T23" s="65">
        <v>2</v>
      </c>
      <c r="U23" s="65">
        <v>0</v>
      </c>
      <c r="V23" s="65">
        <v>0</v>
      </c>
      <c r="W23" s="65">
        <v>0</v>
      </c>
      <c r="X23" s="65">
        <v>0</v>
      </c>
      <c r="Y23" s="65">
        <v>0</v>
      </c>
      <c r="Z23" s="65">
        <v>0</v>
      </c>
      <c r="AA23" s="65"/>
      <c r="AB23" s="65"/>
      <c r="AC23" s="46" t="str">
        <f>IF(SUM('1. Форма сбора'!$F23,'1. Форма сбора'!$J23,'1. Форма сбора'!$N23:$Z23)&gt;='1. Форма сбора'!$C23,"Проверка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" s="47" t="str">
        <f t="shared" si="0"/>
        <v>Проверка пройдена</v>
      </c>
    </row>
    <row r="24" spans="1:30" s="49" customFormat="1" x14ac:dyDescent="0.25">
      <c r="A24" s="61"/>
      <c r="B24" s="61"/>
      <c r="C24" s="48">
        <f>SUM('1. Форма сбора'!$F24,'1. Форма сбора'!$J24,'1. Форма сбора'!$N24:$AB24)</f>
        <v>0</v>
      </c>
      <c r="D24" s="62"/>
      <c r="E24" s="62"/>
      <c r="F24" s="63"/>
      <c r="G24" s="64"/>
      <c r="H24" s="64"/>
      <c r="I24" s="64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46" t="str">
        <f>IF(SUM('1. Форма сбора'!$F24,'1. Форма сбора'!$J24,'1. Форма сбора'!$N24:$Z24)&gt;='1. Форма сбора'!$C24,"Проверка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" s="47" t="str">
        <f t="shared" si="0"/>
        <v>Проверка пройдена</v>
      </c>
    </row>
    <row r="25" spans="1:30" s="49" customFormat="1" x14ac:dyDescent="0.25">
      <c r="A25" s="61"/>
      <c r="B25" s="61"/>
      <c r="C25" s="48">
        <f>SUM('1. Форма сбора'!$F25,'1. Форма сбора'!$J25,'1. Форма сбора'!$N25:$AB25)</f>
        <v>0</v>
      </c>
      <c r="D25" s="62"/>
      <c r="E25" s="62"/>
      <c r="F25" s="63"/>
      <c r="G25" s="64"/>
      <c r="H25" s="64"/>
      <c r="I25" s="64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46" t="str">
        <f>IF(SUM('1. Форма сбора'!$F25,'1. Форма сбора'!$J25,'1. Форма сбора'!$N25:$Z25)&gt;='1. Форма сбора'!$C25,"Проверка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" s="47" t="str">
        <f t="shared" si="0"/>
        <v>Проверка пройдена</v>
      </c>
    </row>
    <row r="26" spans="1:30" s="49" customFormat="1" x14ac:dyDescent="0.25">
      <c r="A26" s="61"/>
      <c r="B26" s="61"/>
      <c r="C26" s="48">
        <f>SUM('1. Форма сбора'!$F26,'1. Форма сбора'!$J26,'1. Форма сбора'!$N26:$AB26)</f>
        <v>0</v>
      </c>
      <c r="D26" s="62"/>
      <c r="E26" s="62"/>
      <c r="F26" s="63"/>
      <c r="G26" s="64"/>
      <c r="H26" s="64"/>
      <c r="I26" s="64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46" t="str">
        <f>IF(SUM('1. Форма сбора'!$F26,'1. Форма сбора'!$J26,'1. Форма сбора'!$N26:$Z26)&gt;='1. Форма сбора'!$C26,"Проверка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6" s="47" t="str">
        <f t="shared" si="0"/>
        <v>Проверка пройдена</v>
      </c>
    </row>
    <row r="27" spans="1:30" s="49" customFormat="1" x14ac:dyDescent="0.25">
      <c r="A27" s="61"/>
      <c r="B27" s="61"/>
      <c r="C27" s="48">
        <f>SUM('1. Форма сбора'!$F27,'1. Форма сбора'!$J27,'1. Форма сбора'!$N27:$AB27)</f>
        <v>0</v>
      </c>
      <c r="D27" s="62"/>
      <c r="E27" s="62"/>
      <c r="F27" s="63"/>
      <c r="G27" s="64"/>
      <c r="H27" s="64"/>
      <c r="I27" s="64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46" t="str">
        <f>IF(SUM('1. Форма сбора'!$F27,'1. Форма сбора'!$J27,'1. Форма сбора'!$N27:$Z27)&gt;='1. Форма сбора'!$C27,"Проверка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7" s="47" t="str">
        <f t="shared" si="0"/>
        <v>Проверка пройдена</v>
      </c>
    </row>
    <row r="28" spans="1:30" s="49" customFormat="1" x14ac:dyDescent="0.25">
      <c r="A28" s="61"/>
      <c r="B28" s="61"/>
      <c r="C28" s="48">
        <f>SUM('1. Форма сбора'!$F28,'1. Форма сбора'!$J28,'1. Форма сбора'!$N28:$AB28)</f>
        <v>0</v>
      </c>
      <c r="D28" s="62"/>
      <c r="E28" s="62"/>
      <c r="F28" s="63"/>
      <c r="G28" s="64"/>
      <c r="H28" s="64"/>
      <c r="I28" s="64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46" t="str">
        <f>IF(SUM('1. Форма сбора'!$F28,'1. Форма сбора'!$J28,'1. Форма сбора'!$N28:$Z28)&gt;='1. Форма сбора'!$C28,"Проверка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8" s="47" t="str">
        <f t="shared" si="0"/>
        <v>Проверка пройдена</v>
      </c>
    </row>
    <row r="29" spans="1:30" s="49" customFormat="1" x14ac:dyDescent="0.25">
      <c r="A29" s="61"/>
      <c r="B29" s="61"/>
      <c r="C29" s="48">
        <f>SUM('1. Форма сбора'!$F29,'1. Форма сбора'!$J29,'1. Форма сбора'!$N29:$AB29)</f>
        <v>0</v>
      </c>
      <c r="D29" s="62"/>
      <c r="E29" s="62"/>
      <c r="F29" s="63"/>
      <c r="G29" s="64"/>
      <c r="H29" s="64"/>
      <c r="I29" s="64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46" t="str">
        <f>IF(SUM('1. Форма сбора'!$F29,'1. Форма сбора'!$J29,'1. Форма сбора'!$N29:$Z29)&gt;='1. Форма сбора'!$C29,"Проверка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9" s="47" t="str">
        <f t="shared" si="0"/>
        <v>Проверка пройдена</v>
      </c>
    </row>
    <row r="30" spans="1:30" s="49" customFormat="1" x14ac:dyDescent="0.25">
      <c r="A30" s="61"/>
      <c r="B30" s="61"/>
      <c r="C30" s="48">
        <f>SUM('1. Форма сбора'!$F30,'1. Форма сбора'!$J30,'1. Форма сбора'!$N30:$AB30)</f>
        <v>0</v>
      </c>
      <c r="D30" s="62"/>
      <c r="E30" s="62"/>
      <c r="F30" s="63"/>
      <c r="G30" s="64"/>
      <c r="H30" s="64"/>
      <c r="I30" s="64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46" t="str">
        <f>IF(SUM('1. Форма сбора'!$F30,'1. Форма сбора'!$J30,'1. Форма сбора'!$N30:$Z30)&gt;='1. Форма сбора'!$C30,"Проверка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0" s="47" t="str">
        <f t="shared" si="0"/>
        <v>Проверка пройдена</v>
      </c>
    </row>
    <row r="31" spans="1:30" s="49" customFormat="1" x14ac:dyDescent="0.25">
      <c r="A31" s="61"/>
      <c r="B31" s="61"/>
      <c r="C31" s="48">
        <f>SUM('1. Форма сбора'!$F31,'1. Форма сбора'!$J31,'1. Форма сбора'!$N31:$AB31)</f>
        <v>0</v>
      </c>
      <c r="D31" s="62"/>
      <c r="E31" s="62"/>
      <c r="F31" s="63"/>
      <c r="G31" s="64"/>
      <c r="H31" s="64"/>
      <c r="I31" s="64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46" t="str">
        <f>IF(SUM('1. Форма сбора'!$F31,'1. Форма сбора'!$J31,'1. Форма сбора'!$N31:$Z31)&gt;='1. Форма сбора'!$C31,"Проверка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1" s="47" t="str">
        <f t="shared" si="0"/>
        <v>Проверка пройдена</v>
      </c>
    </row>
    <row r="32" spans="1:30" s="49" customFormat="1" x14ac:dyDescent="0.25">
      <c r="A32" s="61"/>
      <c r="B32" s="61"/>
      <c r="C32" s="48">
        <f>SUM('1. Форма сбора'!$F32,'1. Форма сбора'!$J32,'1. Форма сбора'!$N32:$AB32)</f>
        <v>0</v>
      </c>
      <c r="D32" s="62"/>
      <c r="E32" s="62"/>
      <c r="F32" s="63"/>
      <c r="G32" s="64"/>
      <c r="H32" s="64"/>
      <c r="I32" s="64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46" t="str">
        <f>IF(SUM('1. Форма сбора'!$F32,'1. Форма сбора'!$J32,'1. Форма сбора'!$N32:$Z32)&gt;='1. Форма сбора'!$C32,"Проверка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2" s="47" t="str">
        <f t="shared" si="0"/>
        <v>Проверка пройдена</v>
      </c>
    </row>
    <row r="33" spans="1:30" s="49" customFormat="1" x14ac:dyDescent="0.25">
      <c r="A33" s="61"/>
      <c r="B33" s="61"/>
      <c r="C33" s="48">
        <f>SUM('1. Форма сбора'!$F33,'1. Форма сбора'!$J33,'1. Форма сбора'!$N33:$AB33)</f>
        <v>0</v>
      </c>
      <c r="D33" s="62"/>
      <c r="E33" s="62"/>
      <c r="F33" s="63"/>
      <c r="G33" s="64"/>
      <c r="H33" s="64"/>
      <c r="I33" s="64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46" t="str">
        <f>IF(SUM('1. Форма сбора'!$F33,'1. Форма сбора'!$J33,'1. Форма сбора'!$N33:$Z33)&gt;='1. Форма сбора'!$C33,"Проверка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3" s="47" t="str">
        <f t="shared" si="0"/>
        <v>Проверка пройдена</v>
      </c>
    </row>
    <row r="34" spans="1:30" s="49" customFormat="1" x14ac:dyDescent="0.25">
      <c r="A34" s="61"/>
      <c r="B34" s="61"/>
      <c r="C34" s="48">
        <f>SUM('1. Форма сбора'!$F34,'1. Форма сбора'!$J34,'1. Форма сбора'!$N34:$AB34)</f>
        <v>0</v>
      </c>
      <c r="D34" s="62"/>
      <c r="E34" s="62"/>
      <c r="F34" s="63"/>
      <c r="G34" s="64"/>
      <c r="H34" s="64"/>
      <c r="I34" s="64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46" t="str">
        <f>IF(SUM('1. Форма сбора'!$F34,'1. Форма сбора'!$J34,'1. Форма сбора'!$N34:$Z34)&gt;='1. Форма сбора'!$C34,"Проверка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4" s="47" t="str">
        <f t="shared" si="0"/>
        <v>Проверка пройдена</v>
      </c>
    </row>
    <row r="35" spans="1:30" s="49" customFormat="1" x14ac:dyDescent="0.25">
      <c r="A35" s="61"/>
      <c r="B35" s="61"/>
      <c r="C35" s="48">
        <f>SUM('1. Форма сбора'!$F35,'1. Форма сбора'!$J35,'1. Форма сбора'!$N35:$AB35)</f>
        <v>0</v>
      </c>
      <c r="D35" s="62"/>
      <c r="E35" s="62"/>
      <c r="F35" s="63"/>
      <c r="G35" s="64"/>
      <c r="H35" s="64"/>
      <c r="I35" s="64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46" t="str">
        <f>IF(SUM('1. Форма сбора'!$F35,'1. Форма сбора'!$J35,'1. Форма сбора'!$N35:$Z35)&gt;='1. Форма сбора'!$C35,"Проверка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5" s="47" t="str">
        <f t="shared" si="0"/>
        <v>Проверка пройдена</v>
      </c>
    </row>
    <row r="36" spans="1:30" s="49" customFormat="1" x14ac:dyDescent="0.25">
      <c r="A36" s="61"/>
      <c r="B36" s="61"/>
      <c r="C36" s="48">
        <f>SUM('1. Форма сбора'!$F36,'1. Форма сбора'!$J36,'1. Форма сбора'!$N36:$AB36)</f>
        <v>0</v>
      </c>
      <c r="D36" s="62"/>
      <c r="E36" s="62"/>
      <c r="F36" s="63"/>
      <c r="G36" s="64"/>
      <c r="H36" s="64"/>
      <c r="I36" s="64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46" t="str">
        <f>IF(SUM('1. Форма сбора'!$F36,'1. Форма сбора'!$J36,'1. Форма сбора'!$N36:$Z36)&gt;='1. Форма сбора'!$C36,"Проверка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6" s="47" t="str">
        <f t="shared" si="0"/>
        <v>Проверка пройдена</v>
      </c>
    </row>
    <row r="37" spans="1:30" s="49" customFormat="1" x14ac:dyDescent="0.25">
      <c r="A37" s="61"/>
      <c r="B37" s="61"/>
      <c r="C37" s="48">
        <f>SUM('1. Форма сбора'!$F37,'1. Форма сбора'!$J37,'1. Форма сбора'!$N37:$AB37)</f>
        <v>0</v>
      </c>
      <c r="D37" s="62"/>
      <c r="E37" s="62"/>
      <c r="F37" s="63"/>
      <c r="G37" s="64"/>
      <c r="H37" s="64"/>
      <c r="I37" s="64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46" t="str">
        <f>IF(SUM('1. Форма сбора'!$F37,'1. Форма сбора'!$J37,'1. Форма сбора'!$N37:$Z37)&gt;='1. Форма сбора'!$C37,"Проверка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7" s="47" t="str">
        <f t="shared" si="0"/>
        <v>Проверка пройдена</v>
      </c>
    </row>
    <row r="38" spans="1:30" s="49" customFormat="1" x14ac:dyDescent="0.25">
      <c r="A38" s="61"/>
      <c r="B38" s="61"/>
      <c r="C38" s="48">
        <f>SUM('1. Форма сбора'!$F38,'1. Форма сбора'!$J38,'1. Форма сбора'!$N38:$AB38)</f>
        <v>0</v>
      </c>
      <c r="D38" s="62"/>
      <c r="E38" s="62"/>
      <c r="F38" s="63"/>
      <c r="G38" s="64"/>
      <c r="H38" s="64"/>
      <c r="I38" s="64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46" t="str">
        <f>IF(SUM('1. Форма сбора'!$F38,'1. Форма сбора'!$J38,'1. Форма сбора'!$N38:$Z38)&gt;='1. Форма сбора'!$C38,"Проверка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8" s="47" t="str">
        <f t="shared" si="0"/>
        <v>Проверка пройдена</v>
      </c>
    </row>
    <row r="39" spans="1:30" s="49" customFormat="1" x14ac:dyDescent="0.25">
      <c r="A39" s="61"/>
      <c r="B39" s="61"/>
      <c r="C39" s="48">
        <f>SUM('1. Форма сбора'!$F39,'1. Форма сбора'!$J39,'1. Форма сбора'!$N39:$AB39)</f>
        <v>0</v>
      </c>
      <c r="D39" s="62"/>
      <c r="E39" s="62"/>
      <c r="F39" s="63"/>
      <c r="G39" s="64"/>
      <c r="H39" s="64"/>
      <c r="I39" s="64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46" t="str">
        <f>IF(SUM('1. Форма сбора'!$F39,'1. Форма сбора'!$J39,'1. Форма сбора'!$N39:$Z39)&gt;='1. Форма сбора'!$C39,"Проверка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39" s="47" t="str">
        <f t="shared" si="0"/>
        <v>Проверка пройдена</v>
      </c>
    </row>
    <row r="40" spans="1:30" s="49" customFormat="1" x14ac:dyDescent="0.25">
      <c r="A40" s="61"/>
      <c r="B40" s="61"/>
      <c r="C40" s="48">
        <f>SUM('1. Форма сбора'!$F40,'1. Форма сбора'!$J40,'1. Форма сбора'!$N40:$AB40)</f>
        <v>0</v>
      </c>
      <c r="D40" s="62"/>
      <c r="E40" s="62"/>
      <c r="F40" s="63"/>
      <c r="G40" s="64"/>
      <c r="H40" s="64"/>
      <c r="I40" s="64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46" t="str">
        <f>IF(SUM('1. Форма сбора'!$F40,'1. Форма сбора'!$J40,'1. Форма сбора'!$N40:$Z40)&gt;='1. Форма сбора'!$C40,"Проверка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0" s="47" t="str">
        <f t="shared" si="0"/>
        <v>Проверка пройдена</v>
      </c>
    </row>
    <row r="41" spans="1:30" s="49" customFormat="1" x14ac:dyDescent="0.25">
      <c r="A41" s="61"/>
      <c r="B41" s="61"/>
      <c r="C41" s="48">
        <f>SUM('1. Форма сбора'!$F41,'1. Форма сбора'!$J41,'1. Форма сбора'!$N41:$AB41)</f>
        <v>0</v>
      </c>
      <c r="D41" s="62"/>
      <c r="E41" s="62"/>
      <c r="F41" s="63"/>
      <c r="G41" s="64"/>
      <c r="H41" s="64"/>
      <c r="I41" s="64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46" t="str">
        <f>IF(SUM('1. Форма сбора'!$F41,'1. Форма сбора'!$J41,'1. Форма сбора'!$N41:$Z41)&gt;='1. Форма сбора'!$C41,"Проверка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1" s="47" t="str">
        <f t="shared" si="0"/>
        <v>Проверка пройдена</v>
      </c>
    </row>
    <row r="42" spans="1:30" s="49" customFormat="1" x14ac:dyDescent="0.25">
      <c r="A42" s="61"/>
      <c r="B42" s="61"/>
      <c r="C42" s="48">
        <f>SUM('1. Форма сбора'!$F42,'1. Форма сбора'!$J42,'1. Форма сбора'!$N42:$AB42)</f>
        <v>0</v>
      </c>
      <c r="D42" s="62"/>
      <c r="E42" s="62"/>
      <c r="F42" s="63"/>
      <c r="G42" s="64"/>
      <c r="H42" s="64"/>
      <c r="I42" s="64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46" t="str">
        <f>IF(SUM('1. Форма сбора'!$F42,'1. Форма сбора'!$J42,'1. Форма сбора'!$N42:$Z42)&gt;='1. Форма сбора'!$C42,"Проверка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2" s="47" t="str">
        <f t="shared" si="0"/>
        <v>Проверка пройдена</v>
      </c>
    </row>
    <row r="43" spans="1:30" s="49" customFormat="1" x14ac:dyDescent="0.25">
      <c r="A43" s="61"/>
      <c r="B43" s="61"/>
      <c r="C43" s="48">
        <f>SUM('1. Форма сбора'!$F43,'1. Форма сбора'!$J43,'1. Форма сбора'!$N43:$AB43)</f>
        <v>0</v>
      </c>
      <c r="D43" s="62"/>
      <c r="E43" s="62"/>
      <c r="F43" s="63"/>
      <c r="G43" s="64"/>
      <c r="H43" s="64"/>
      <c r="I43" s="64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46" t="str">
        <f>IF(SUM('1. Форма сбора'!$F43,'1. Форма сбора'!$J43,'1. Форма сбора'!$N43:$Z43)&gt;='1. Форма сбора'!$C43,"Проверка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3" s="47" t="str">
        <f t="shared" si="0"/>
        <v>Проверка пройдена</v>
      </c>
    </row>
    <row r="44" spans="1:30" s="49" customFormat="1" x14ac:dyDescent="0.25">
      <c r="A44" s="61"/>
      <c r="B44" s="61"/>
      <c r="C44" s="48">
        <f>SUM('1. Форма сбора'!$F44,'1. Форма сбора'!$J44,'1. Форма сбора'!$N44:$AB44)</f>
        <v>0</v>
      </c>
      <c r="D44" s="62"/>
      <c r="E44" s="62"/>
      <c r="F44" s="63"/>
      <c r="G44" s="64"/>
      <c r="H44" s="64"/>
      <c r="I44" s="64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46" t="str">
        <f>IF(SUM('1. Форма сбора'!$F44,'1. Форма сбора'!$J44,'1. Форма сбора'!$N44:$Z44)&gt;='1. Форма сбора'!$C44,"Проверка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4" s="47" t="str">
        <f t="shared" si="0"/>
        <v>Проверка пройдена</v>
      </c>
    </row>
    <row r="45" spans="1:30" s="49" customFormat="1" x14ac:dyDescent="0.25">
      <c r="A45" s="61"/>
      <c r="B45" s="61"/>
      <c r="C45" s="48">
        <f>SUM('1. Форма сбора'!$F45,'1. Форма сбора'!$J45,'1. Форма сбора'!$N45:$AB45)</f>
        <v>0</v>
      </c>
      <c r="D45" s="62"/>
      <c r="E45" s="62"/>
      <c r="F45" s="63"/>
      <c r="G45" s="64"/>
      <c r="H45" s="64"/>
      <c r="I45" s="64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46" t="str">
        <f>IF(SUM('1. Форма сбора'!$F45,'1. Форма сбора'!$J45,'1. Форма сбора'!$N45:$Z45)&gt;='1. Форма сбора'!$C45,"Проверка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5" s="47" t="str">
        <f t="shared" si="0"/>
        <v>Проверка пройдена</v>
      </c>
    </row>
    <row r="46" spans="1:30" s="49" customFormat="1" x14ac:dyDescent="0.25">
      <c r="A46" s="61"/>
      <c r="B46" s="61"/>
      <c r="C46" s="48">
        <f>SUM('1. Форма сбора'!$F46,'1. Форма сбора'!$J46,'1. Форма сбора'!$N46:$AB46)</f>
        <v>0</v>
      </c>
      <c r="D46" s="62"/>
      <c r="E46" s="62"/>
      <c r="F46" s="63"/>
      <c r="G46" s="64"/>
      <c r="H46" s="64"/>
      <c r="I46" s="64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46" t="str">
        <f>IF(SUM('1. Форма сбора'!$F46,'1. Форма сбора'!$J46,'1. Форма сбора'!$N46:$Z46)&gt;='1. Форма сбора'!$C46,"Проверка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6" s="47" t="str">
        <f t="shared" si="0"/>
        <v>Проверка пройдена</v>
      </c>
    </row>
    <row r="47" spans="1:30" s="49" customFormat="1" x14ac:dyDescent="0.25">
      <c r="A47" s="61"/>
      <c r="B47" s="61"/>
      <c r="C47" s="48">
        <f>SUM('1. Форма сбора'!$F47,'1. Форма сбора'!$J47,'1. Форма сбора'!$N47:$AB47)</f>
        <v>0</v>
      </c>
      <c r="D47" s="62"/>
      <c r="E47" s="62"/>
      <c r="F47" s="63"/>
      <c r="G47" s="64"/>
      <c r="H47" s="64"/>
      <c r="I47" s="64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46" t="str">
        <f>IF(SUM('1. Форма сбора'!$F47,'1. Форма сбора'!$J47,'1. Форма сбора'!$N47:$Z47)&gt;='1. Форма сбора'!$C47,"Проверка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7" s="47" t="str">
        <f t="shared" si="0"/>
        <v>Проверка пройдена</v>
      </c>
    </row>
    <row r="48" spans="1:30" s="49" customFormat="1" x14ac:dyDescent="0.25">
      <c r="A48" s="61"/>
      <c r="B48" s="61"/>
      <c r="C48" s="48">
        <f>SUM('1. Форма сбора'!$F48,'1. Форма сбора'!$J48,'1. Форма сбора'!$N48:$AB48)</f>
        <v>0</v>
      </c>
      <c r="D48" s="62"/>
      <c r="E48" s="62"/>
      <c r="F48" s="63"/>
      <c r="G48" s="64"/>
      <c r="H48" s="64"/>
      <c r="I48" s="64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46" t="str">
        <f>IF(SUM('1. Форма сбора'!$F48,'1. Форма сбора'!$J48,'1. Форма сбора'!$N48:$Z48)&gt;='1. Форма сбора'!$C48,"Проверка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8" s="47" t="str">
        <f t="shared" si="0"/>
        <v>Проверка пройдена</v>
      </c>
    </row>
    <row r="49" spans="1:30" s="49" customFormat="1" x14ac:dyDescent="0.25">
      <c r="A49" s="61"/>
      <c r="B49" s="61"/>
      <c r="C49" s="48">
        <f>SUM('1. Форма сбора'!$F49,'1. Форма сбора'!$J49,'1. Форма сбора'!$N49:$AB49)</f>
        <v>0</v>
      </c>
      <c r="D49" s="62"/>
      <c r="E49" s="62"/>
      <c r="F49" s="63"/>
      <c r="G49" s="64"/>
      <c r="H49" s="64"/>
      <c r="I49" s="64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46" t="str">
        <f>IF(SUM('1. Форма сбора'!$F49,'1. Форма сбора'!$J49,'1. Форма сбора'!$N49:$Z49)&gt;='1. Форма сбора'!$C49,"Проверка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49" s="47" t="str">
        <f t="shared" si="0"/>
        <v>Проверка пройдена</v>
      </c>
    </row>
    <row r="50" spans="1:30" s="49" customFormat="1" x14ac:dyDescent="0.25">
      <c r="A50" s="61"/>
      <c r="B50" s="61"/>
      <c r="C50" s="48">
        <f>SUM('1. Форма сбора'!$F50,'1. Форма сбора'!$J50,'1. Форма сбора'!$N50:$AB50)</f>
        <v>0</v>
      </c>
      <c r="D50" s="62"/>
      <c r="E50" s="62"/>
      <c r="F50" s="63"/>
      <c r="G50" s="64"/>
      <c r="H50" s="64"/>
      <c r="I50" s="64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46" t="str">
        <f>IF(SUM('1. Форма сбора'!$F50,'1. Форма сбора'!$J50,'1. Форма сбора'!$N50:$Z50)&gt;='1. Форма сбора'!$C50,"Проверка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0" s="47" t="str">
        <f t="shared" si="0"/>
        <v>Проверка пройдена</v>
      </c>
    </row>
    <row r="51" spans="1:30" s="49" customFormat="1" x14ac:dyDescent="0.25">
      <c r="A51" s="61"/>
      <c r="B51" s="61"/>
      <c r="C51" s="48">
        <f>SUM('1. Форма сбора'!$F51,'1. Форма сбора'!$J51,'1. Форма сбора'!$N51:$AB51)</f>
        <v>0</v>
      </c>
      <c r="D51" s="62"/>
      <c r="E51" s="62"/>
      <c r="F51" s="63"/>
      <c r="G51" s="64"/>
      <c r="H51" s="64"/>
      <c r="I51" s="64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46" t="str">
        <f>IF(SUM('1. Форма сбора'!$F51,'1. Форма сбора'!$J51,'1. Форма сбора'!$N51:$Z51)&gt;='1. Форма сбора'!$C51,"Проверка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1" s="47" t="str">
        <f t="shared" si="0"/>
        <v>Проверка пройдена</v>
      </c>
    </row>
    <row r="52" spans="1:30" s="49" customFormat="1" x14ac:dyDescent="0.25">
      <c r="A52" s="61"/>
      <c r="B52" s="61"/>
      <c r="C52" s="48">
        <f>SUM('1. Форма сбора'!$F52,'1. Форма сбора'!$J52,'1. Форма сбора'!$N52:$AB52)</f>
        <v>0</v>
      </c>
      <c r="D52" s="62"/>
      <c r="E52" s="62"/>
      <c r="F52" s="63"/>
      <c r="G52" s="64"/>
      <c r="H52" s="64"/>
      <c r="I52" s="64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46" t="str">
        <f>IF(SUM('1. Форма сбора'!$F52,'1. Форма сбора'!$J52,'1. Форма сбора'!$N52:$Z52)&gt;='1. Форма сбора'!$C52,"Проверка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2" s="47" t="str">
        <f t="shared" si="0"/>
        <v>Проверка пройдена</v>
      </c>
    </row>
    <row r="53" spans="1:30" s="49" customFormat="1" x14ac:dyDescent="0.25">
      <c r="A53" s="61"/>
      <c r="B53" s="61"/>
      <c r="C53" s="48">
        <f>SUM('1. Форма сбора'!$F53,'1. Форма сбора'!$J53,'1. Форма сбора'!$N53:$AB53)</f>
        <v>0</v>
      </c>
      <c r="D53" s="62"/>
      <c r="E53" s="62"/>
      <c r="F53" s="63"/>
      <c r="G53" s="64"/>
      <c r="H53" s="64"/>
      <c r="I53" s="64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46" t="str">
        <f>IF(SUM('1. Форма сбора'!$F53,'1. Форма сбора'!$J53,'1. Форма сбора'!$N53:$Z53)&gt;='1. Форма сбора'!$C53,"Проверка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3" s="47" t="str">
        <f t="shared" si="0"/>
        <v>Проверка пройдена</v>
      </c>
    </row>
    <row r="54" spans="1:30" s="49" customFormat="1" x14ac:dyDescent="0.25">
      <c r="A54" s="61"/>
      <c r="B54" s="61"/>
      <c r="C54" s="48">
        <f>SUM('1. Форма сбора'!$F54,'1. Форма сбора'!$J54,'1. Форма сбора'!$N54:$AB54)</f>
        <v>0</v>
      </c>
      <c r="D54" s="62"/>
      <c r="E54" s="62"/>
      <c r="F54" s="63"/>
      <c r="G54" s="64"/>
      <c r="H54" s="64"/>
      <c r="I54" s="64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46" t="str">
        <f>IF(SUM('1. Форма сбора'!$F54,'1. Форма сбора'!$J54,'1. Форма сбора'!$N54:$Z54)&gt;='1. Форма сбора'!$C54,"Проверка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4" s="47" t="str">
        <f t="shared" si="0"/>
        <v>Проверка пройдена</v>
      </c>
    </row>
    <row r="55" spans="1:30" s="49" customFormat="1" x14ac:dyDescent="0.25">
      <c r="A55" s="61"/>
      <c r="B55" s="61"/>
      <c r="C55" s="48">
        <f>SUM('1. Форма сбора'!$F55,'1. Форма сбора'!$J55,'1. Форма сбора'!$N55:$AB55)</f>
        <v>0</v>
      </c>
      <c r="D55" s="62"/>
      <c r="E55" s="62"/>
      <c r="F55" s="63"/>
      <c r="G55" s="64"/>
      <c r="H55" s="64"/>
      <c r="I55" s="64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46" t="str">
        <f>IF(SUM('1. Форма сбора'!$F55,'1. Форма сбора'!$J55,'1. Форма сбора'!$N55:$Z55)&gt;='1. Форма сбора'!$C55,"Проверка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5" s="47" t="str">
        <f t="shared" si="0"/>
        <v>Проверка пройдена</v>
      </c>
    </row>
    <row r="56" spans="1:30" s="49" customFormat="1" x14ac:dyDescent="0.25">
      <c r="A56" s="61"/>
      <c r="B56" s="61"/>
      <c r="C56" s="48">
        <f>SUM('1. Форма сбора'!$F56,'1. Форма сбора'!$J56,'1. Форма сбора'!$N56:$AB56)</f>
        <v>0</v>
      </c>
      <c r="D56" s="62"/>
      <c r="E56" s="62"/>
      <c r="F56" s="63"/>
      <c r="G56" s="64"/>
      <c r="H56" s="64"/>
      <c r="I56" s="64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46" t="str">
        <f>IF(SUM('1. Форма сбора'!$F56,'1. Форма сбора'!$J56,'1. Форма сбора'!$N56:$Z56)&gt;='1. Форма сбора'!$C56,"Проверка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6" s="47" t="str">
        <f t="shared" si="0"/>
        <v>Проверка пройдена</v>
      </c>
    </row>
    <row r="57" spans="1:30" s="49" customFormat="1" x14ac:dyDescent="0.25">
      <c r="A57" s="61"/>
      <c r="B57" s="61"/>
      <c r="C57" s="48">
        <f>SUM('1. Форма сбора'!$F57,'1. Форма сбора'!$J57,'1. Форма сбора'!$N57:$AB57)</f>
        <v>0</v>
      </c>
      <c r="D57" s="62"/>
      <c r="E57" s="62"/>
      <c r="F57" s="63"/>
      <c r="G57" s="64"/>
      <c r="H57" s="64"/>
      <c r="I57" s="64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46" t="str">
        <f>IF(SUM('1. Форма сбора'!$F57,'1. Форма сбора'!$J57,'1. Форма сбора'!$N57:$Z57)&gt;='1. Форма сбора'!$C57,"Проверка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7" s="47" t="str">
        <f t="shared" si="0"/>
        <v>Проверка пройдена</v>
      </c>
    </row>
    <row r="58" spans="1:30" s="49" customFormat="1" x14ac:dyDescent="0.25">
      <c r="A58" s="61"/>
      <c r="B58" s="61"/>
      <c r="C58" s="48">
        <f>SUM('1. Форма сбора'!$F58,'1. Форма сбора'!$J58,'1. Форма сбора'!$N58:$AB58)</f>
        <v>0</v>
      </c>
      <c r="D58" s="62"/>
      <c r="E58" s="62"/>
      <c r="F58" s="63"/>
      <c r="G58" s="64"/>
      <c r="H58" s="64"/>
      <c r="I58" s="64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46" t="str">
        <f>IF(SUM('1. Форма сбора'!$F58,'1. Форма сбора'!$J58,'1. Форма сбора'!$N58:$Z58)&gt;='1. Форма сбора'!$C58,"Проверка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8" s="47" t="str">
        <f t="shared" si="0"/>
        <v>Проверка пройдена</v>
      </c>
    </row>
    <row r="59" spans="1:30" s="49" customFormat="1" x14ac:dyDescent="0.25">
      <c r="A59" s="61"/>
      <c r="B59" s="61"/>
      <c r="C59" s="48">
        <f>SUM('1. Форма сбора'!$F59,'1. Форма сбора'!$J59,'1. Форма сбора'!$N59:$AB59)</f>
        <v>0</v>
      </c>
      <c r="D59" s="62"/>
      <c r="E59" s="62"/>
      <c r="F59" s="63"/>
      <c r="G59" s="64"/>
      <c r="H59" s="64"/>
      <c r="I59" s="64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46" t="str">
        <f>IF(SUM('1. Форма сбора'!$F59,'1. Форма сбора'!$J59,'1. Форма сбора'!$N59:$Z59)&gt;='1. Форма сбора'!$C59,"Проверка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59" s="47" t="str">
        <f t="shared" si="0"/>
        <v>Проверка пройдена</v>
      </c>
    </row>
    <row r="60" spans="1:30" s="49" customFormat="1" x14ac:dyDescent="0.25">
      <c r="A60" s="61"/>
      <c r="B60" s="61"/>
      <c r="C60" s="48">
        <f>SUM('1. Форма сбора'!$F60,'1. Форма сбора'!$J60,'1. Форма сбора'!$N60:$AB60)</f>
        <v>0</v>
      </c>
      <c r="D60" s="62"/>
      <c r="E60" s="62"/>
      <c r="F60" s="63"/>
      <c r="G60" s="64"/>
      <c r="H60" s="64"/>
      <c r="I60" s="64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46" t="str">
        <f>IF(SUM('1. Форма сбора'!$F60,'1. Форма сбора'!$J60,'1. Форма сбора'!$N60:$Z60)&gt;='1. Форма сбора'!$C60,"Проверка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0" s="47" t="str">
        <f t="shared" si="0"/>
        <v>Проверка пройдена</v>
      </c>
    </row>
    <row r="61" spans="1:30" s="49" customFormat="1" x14ac:dyDescent="0.25">
      <c r="A61" s="61"/>
      <c r="B61" s="61"/>
      <c r="C61" s="48">
        <f>SUM('1. Форма сбора'!$F61,'1. Форма сбора'!$J61,'1. Форма сбора'!$N61:$AB61)</f>
        <v>0</v>
      </c>
      <c r="D61" s="62"/>
      <c r="E61" s="62"/>
      <c r="F61" s="63"/>
      <c r="G61" s="64"/>
      <c r="H61" s="64"/>
      <c r="I61" s="64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46" t="str">
        <f>IF(SUM('1. Форма сбора'!$F61,'1. Форма сбора'!$J61,'1. Форма сбора'!$N61:$Z61)&gt;='1. Форма сбора'!$C61,"Проверка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1" s="47" t="str">
        <f t="shared" si="0"/>
        <v>Проверка пройдена</v>
      </c>
    </row>
    <row r="62" spans="1:30" s="49" customFormat="1" x14ac:dyDescent="0.25">
      <c r="A62" s="61"/>
      <c r="B62" s="61"/>
      <c r="C62" s="48">
        <f>SUM('1. Форма сбора'!$F62,'1. Форма сбора'!$J62,'1. Форма сбора'!$N62:$AB62)</f>
        <v>0</v>
      </c>
      <c r="D62" s="62"/>
      <c r="E62" s="62"/>
      <c r="F62" s="63"/>
      <c r="G62" s="64"/>
      <c r="H62" s="64"/>
      <c r="I62" s="64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46" t="str">
        <f>IF(SUM('1. Форма сбора'!$F62,'1. Форма сбора'!$J62,'1. Форма сбора'!$N62:$Z62)&gt;='1. Форма сбора'!$C62,"Проверка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2" s="47" t="str">
        <f t="shared" si="0"/>
        <v>Проверка пройдена</v>
      </c>
    </row>
    <row r="63" spans="1:30" s="49" customFormat="1" x14ac:dyDescent="0.25">
      <c r="A63" s="61"/>
      <c r="B63" s="61"/>
      <c r="C63" s="48">
        <f>SUM('1. Форма сбора'!$F63,'1. Форма сбора'!$J63,'1. Форма сбора'!$N63:$AB63)</f>
        <v>0</v>
      </c>
      <c r="D63" s="62"/>
      <c r="E63" s="62"/>
      <c r="F63" s="63"/>
      <c r="G63" s="64"/>
      <c r="H63" s="64"/>
      <c r="I63" s="64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46" t="str">
        <f>IF(SUM('1. Форма сбора'!$F63,'1. Форма сбора'!$J63,'1. Форма сбора'!$N63:$Z63)&gt;='1. Форма сбора'!$C63,"Проверка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3" s="47" t="str">
        <f t="shared" si="0"/>
        <v>Проверка пройдена</v>
      </c>
    </row>
    <row r="64" spans="1:30" s="49" customFormat="1" x14ac:dyDescent="0.25">
      <c r="A64" s="61"/>
      <c r="B64" s="61"/>
      <c r="C64" s="48">
        <f>SUM('1. Форма сбора'!$F64,'1. Форма сбора'!$J64,'1. Форма сбора'!$N64:$AB64)</f>
        <v>0</v>
      </c>
      <c r="D64" s="62"/>
      <c r="E64" s="62"/>
      <c r="F64" s="63"/>
      <c r="G64" s="64"/>
      <c r="H64" s="64"/>
      <c r="I64" s="64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46" t="str">
        <f>IF(SUM('1. Форма сбора'!$F64,'1. Форма сбора'!$J64,'1. Форма сбора'!$N64:$Z64)&gt;='1. Форма сбора'!$C64,"Проверка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4" s="47" t="str">
        <f t="shared" si="0"/>
        <v>Проверка пройдена</v>
      </c>
    </row>
    <row r="65" spans="1:30" s="49" customFormat="1" x14ac:dyDescent="0.25">
      <c r="A65" s="61"/>
      <c r="B65" s="61"/>
      <c r="C65" s="48">
        <f>SUM('1. Форма сбора'!$F65,'1. Форма сбора'!$J65,'1. Форма сбора'!$N65:$AB65)</f>
        <v>0</v>
      </c>
      <c r="D65" s="62"/>
      <c r="E65" s="62"/>
      <c r="F65" s="63"/>
      <c r="G65" s="64"/>
      <c r="H65" s="64"/>
      <c r="I65" s="64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46" t="str">
        <f>IF(SUM('1. Форма сбора'!$F65,'1. Форма сбора'!$J65,'1. Форма сбора'!$N65:$Z65)&gt;='1. Форма сбора'!$C65,"Проверка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5" s="47" t="str">
        <f t="shared" si="0"/>
        <v>Проверка пройдена</v>
      </c>
    </row>
    <row r="66" spans="1:30" s="49" customFormat="1" x14ac:dyDescent="0.25">
      <c r="A66" s="61"/>
      <c r="B66" s="61"/>
      <c r="C66" s="48">
        <f>SUM('1. Форма сбора'!$F66,'1. Форма сбора'!$J66,'1. Форма сбора'!$N66:$AB66)</f>
        <v>0</v>
      </c>
      <c r="D66" s="62"/>
      <c r="E66" s="62"/>
      <c r="F66" s="63"/>
      <c r="G66" s="64"/>
      <c r="H66" s="64"/>
      <c r="I66" s="64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46" t="str">
        <f>IF(SUM('1. Форма сбора'!$F66,'1. Форма сбора'!$J66,'1. Форма сбора'!$N66:$Z66)&gt;='1. Форма сбора'!$C66,"Проверка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6" s="47" t="str">
        <f t="shared" ref="AD66:AD129" si="1">IF(F66&lt;G66,"Внимание! Значения в графе 3.1 не могут превышать значения в графе 3",IF(F66&lt;H66,"Внимание! Значения в графе 3.2 не могут превышать значения в графе 3",IF(F66&lt;I66,"Внимание! Значения в графе 3.3 не могут превышать значения в графе 3",IF(J66&lt;K66,"Внимание! Значения в графе 4.1 не могут превышать значения в графе 4",IF(J66&lt;L66,"Внимание! Значения в графе 4.2 не могут превышать значения в графе 4",IF(J66&lt;M66,"Внимание! Значения в графе 4.3 не могут превышать значения в графе 4","Проверка пройдена"))))))</f>
        <v>Проверка пройдена</v>
      </c>
    </row>
    <row r="67" spans="1:30" s="49" customFormat="1" x14ac:dyDescent="0.25">
      <c r="A67" s="61"/>
      <c r="B67" s="61"/>
      <c r="C67" s="48">
        <f>SUM('1. Форма сбора'!$F67,'1. Форма сбора'!$J67,'1. Форма сбора'!$N67:$AB67)</f>
        <v>0</v>
      </c>
      <c r="D67" s="62"/>
      <c r="E67" s="62"/>
      <c r="F67" s="63"/>
      <c r="G67" s="64"/>
      <c r="H67" s="64"/>
      <c r="I67" s="64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46" t="str">
        <f>IF(SUM('1. Форма сбора'!$F67,'1. Форма сбора'!$J67,'1. Форма сбора'!$N67:$Z67)&gt;='1. Форма сбора'!$C67,"Проверка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7" s="47" t="str">
        <f t="shared" si="1"/>
        <v>Проверка пройдена</v>
      </c>
    </row>
    <row r="68" spans="1:30" s="49" customFormat="1" x14ac:dyDescent="0.25">
      <c r="A68" s="61"/>
      <c r="B68" s="61"/>
      <c r="C68" s="48">
        <f>SUM('1. Форма сбора'!$F68,'1. Форма сбора'!$J68,'1. Форма сбора'!$N68:$AB68)</f>
        <v>0</v>
      </c>
      <c r="D68" s="62"/>
      <c r="E68" s="62"/>
      <c r="F68" s="63"/>
      <c r="G68" s="64"/>
      <c r="H68" s="64"/>
      <c r="I68" s="64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46" t="str">
        <f>IF(SUM('1. Форма сбора'!$F68,'1. Форма сбора'!$J68,'1. Форма сбора'!$N68:$Z68)&gt;='1. Форма сбора'!$C68,"Проверка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8" s="47" t="str">
        <f t="shared" si="1"/>
        <v>Проверка пройдена</v>
      </c>
    </row>
    <row r="69" spans="1:30" s="49" customFormat="1" x14ac:dyDescent="0.25">
      <c r="A69" s="61"/>
      <c r="B69" s="61"/>
      <c r="C69" s="48">
        <f>SUM('1. Форма сбора'!$F69,'1. Форма сбора'!$J69,'1. Форма сбора'!$N69:$AB69)</f>
        <v>0</v>
      </c>
      <c r="D69" s="62"/>
      <c r="E69" s="62"/>
      <c r="F69" s="63"/>
      <c r="G69" s="64"/>
      <c r="H69" s="64"/>
      <c r="I69" s="64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46" t="str">
        <f>IF(SUM('1. Форма сбора'!$F69,'1. Форма сбора'!$J69,'1. Форма сбора'!$N69:$Z69)&gt;='1. Форма сбора'!$C69,"Проверка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69" s="47" t="str">
        <f t="shared" si="1"/>
        <v>Проверка пройдена</v>
      </c>
    </row>
    <row r="70" spans="1:30" s="49" customFormat="1" x14ac:dyDescent="0.25">
      <c r="A70" s="61"/>
      <c r="B70" s="61"/>
      <c r="C70" s="48">
        <f>SUM('1. Форма сбора'!$F70,'1. Форма сбора'!$J70,'1. Форма сбора'!$N70:$AB70)</f>
        <v>0</v>
      </c>
      <c r="D70" s="62"/>
      <c r="E70" s="62"/>
      <c r="F70" s="63"/>
      <c r="G70" s="64"/>
      <c r="H70" s="64"/>
      <c r="I70" s="64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46" t="str">
        <f>IF(SUM('1. Форма сбора'!$F70,'1. Форма сбора'!$J70,'1. Форма сбора'!$N70:$Z70)&gt;='1. Форма сбора'!$C70,"Проверка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0" s="47" t="str">
        <f t="shared" si="1"/>
        <v>Проверка пройдена</v>
      </c>
    </row>
    <row r="71" spans="1:30" s="49" customFormat="1" x14ac:dyDescent="0.25">
      <c r="A71" s="61"/>
      <c r="B71" s="61"/>
      <c r="C71" s="48">
        <f>SUM('1. Форма сбора'!$F71,'1. Форма сбора'!$J71,'1. Форма сбора'!$N71:$AB71)</f>
        <v>0</v>
      </c>
      <c r="D71" s="62"/>
      <c r="E71" s="62"/>
      <c r="F71" s="63"/>
      <c r="G71" s="64"/>
      <c r="H71" s="64"/>
      <c r="I71" s="64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46" t="str">
        <f>IF(SUM('1. Форма сбора'!$F71,'1. Форма сбора'!$J71,'1. Форма сбора'!$N71:$Z71)&gt;='1. Форма сбора'!$C71,"Проверка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1" s="47" t="str">
        <f t="shared" si="1"/>
        <v>Проверка пройдена</v>
      </c>
    </row>
    <row r="72" spans="1:30" s="49" customFormat="1" x14ac:dyDescent="0.25">
      <c r="A72" s="61"/>
      <c r="B72" s="61"/>
      <c r="C72" s="48">
        <f>SUM('1. Форма сбора'!$F72,'1. Форма сбора'!$J72,'1. Форма сбора'!$N72:$AB72)</f>
        <v>0</v>
      </c>
      <c r="D72" s="62"/>
      <c r="E72" s="62"/>
      <c r="F72" s="63"/>
      <c r="G72" s="64"/>
      <c r="H72" s="64"/>
      <c r="I72" s="64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46" t="str">
        <f>IF(SUM('1. Форма сбора'!$F72,'1. Форма сбора'!$J72,'1. Форма сбора'!$N72:$Z72)&gt;='1. Форма сбора'!$C72,"Проверка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2" s="47" t="str">
        <f t="shared" si="1"/>
        <v>Проверка пройдена</v>
      </c>
    </row>
    <row r="73" spans="1:30" s="49" customFormat="1" x14ac:dyDescent="0.25">
      <c r="A73" s="61"/>
      <c r="B73" s="61"/>
      <c r="C73" s="48">
        <f>SUM('1. Форма сбора'!$F73,'1. Форма сбора'!$J73,'1. Форма сбора'!$N73:$AB73)</f>
        <v>0</v>
      </c>
      <c r="D73" s="62"/>
      <c r="E73" s="62"/>
      <c r="F73" s="63"/>
      <c r="G73" s="64"/>
      <c r="H73" s="64"/>
      <c r="I73" s="64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46" t="str">
        <f>IF(SUM('1. Форма сбора'!$F73,'1. Форма сбора'!$J73,'1. Форма сбора'!$N73:$Z73)&gt;='1. Форма сбора'!$C73,"Проверка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3" s="47" t="str">
        <f t="shared" si="1"/>
        <v>Проверка пройдена</v>
      </c>
    </row>
    <row r="74" spans="1:30" s="49" customFormat="1" x14ac:dyDescent="0.25">
      <c r="A74" s="61"/>
      <c r="B74" s="61"/>
      <c r="C74" s="48">
        <f>SUM('1. Форма сбора'!$F74,'1. Форма сбора'!$J74,'1. Форма сбора'!$N74:$AB74)</f>
        <v>0</v>
      </c>
      <c r="D74" s="62"/>
      <c r="E74" s="62"/>
      <c r="F74" s="63"/>
      <c r="G74" s="64"/>
      <c r="H74" s="64"/>
      <c r="I74" s="64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46" t="str">
        <f>IF(SUM('1. Форма сбора'!$F74,'1. Форма сбора'!$J74,'1. Форма сбора'!$N74:$Z74)&gt;='1. Форма сбора'!$C74,"Проверка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4" s="47" t="str">
        <f t="shared" si="1"/>
        <v>Проверка пройдена</v>
      </c>
    </row>
    <row r="75" spans="1:30" s="49" customFormat="1" x14ac:dyDescent="0.25">
      <c r="A75" s="61"/>
      <c r="B75" s="61"/>
      <c r="C75" s="48">
        <f>SUM('1. Форма сбора'!$F75,'1. Форма сбора'!$J75,'1. Форма сбора'!$N75:$AB75)</f>
        <v>0</v>
      </c>
      <c r="D75" s="62"/>
      <c r="E75" s="62"/>
      <c r="F75" s="63"/>
      <c r="G75" s="64"/>
      <c r="H75" s="64"/>
      <c r="I75" s="64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46" t="str">
        <f>IF(SUM('1. Форма сбора'!$F75,'1. Форма сбора'!$J75,'1. Форма сбора'!$N75:$Z75)&gt;='1. Форма сбора'!$C75,"Проверка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5" s="47" t="str">
        <f t="shared" si="1"/>
        <v>Проверка пройдена</v>
      </c>
    </row>
    <row r="76" spans="1:30" s="49" customFormat="1" x14ac:dyDescent="0.25">
      <c r="A76" s="61"/>
      <c r="B76" s="61"/>
      <c r="C76" s="48">
        <f>SUM('1. Форма сбора'!$F76,'1. Форма сбора'!$J76,'1. Форма сбора'!$N76:$AB76)</f>
        <v>0</v>
      </c>
      <c r="D76" s="62"/>
      <c r="E76" s="62"/>
      <c r="F76" s="63"/>
      <c r="G76" s="64"/>
      <c r="H76" s="64"/>
      <c r="I76" s="64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46" t="str">
        <f>IF(SUM('1. Форма сбора'!$F76,'1. Форма сбора'!$J76,'1. Форма сбора'!$N76:$Z76)&gt;='1. Форма сбора'!$C76,"Проверка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6" s="47" t="str">
        <f t="shared" si="1"/>
        <v>Проверка пройдена</v>
      </c>
    </row>
    <row r="77" spans="1:30" s="49" customFormat="1" x14ac:dyDescent="0.25">
      <c r="A77" s="61"/>
      <c r="B77" s="61"/>
      <c r="C77" s="48">
        <f>SUM('1. Форма сбора'!$F77,'1. Форма сбора'!$J77,'1. Форма сбора'!$N77:$AB77)</f>
        <v>0</v>
      </c>
      <c r="D77" s="62"/>
      <c r="E77" s="62"/>
      <c r="F77" s="63"/>
      <c r="G77" s="64"/>
      <c r="H77" s="64"/>
      <c r="I77" s="64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46" t="str">
        <f>IF(SUM('1. Форма сбора'!$F77,'1. Форма сбора'!$J77,'1. Форма сбора'!$N77:$Z77)&gt;='1. Форма сбора'!$C77,"Проверка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7" s="47" t="str">
        <f t="shared" si="1"/>
        <v>Проверка пройдена</v>
      </c>
    </row>
    <row r="78" spans="1:30" s="49" customFormat="1" x14ac:dyDescent="0.25">
      <c r="A78" s="61"/>
      <c r="B78" s="61"/>
      <c r="C78" s="48">
        <f>SUM('1. Форма сбора'!$F78,'1. Форма сбора'!$J78,'1. Форма сбора'!$N78:$AB78)</f>
        <v>0</v>
      </c>
      <c r="D78" s="62"/>
      <c r="E78" s="62"/>
      <c r="F78" s="63"/>
      <c r="G78" s="64"/>
      <c r="H78" s="64"/>
      <c r="I78" s="64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46" t="str">
        <f>IF(SUM('1. Форма сбора'!$F78,'1. Форма сбора'!$J78,'1. Форма сбора'!$N78:$Z78)&gt;='1. Форма сбора'!$C78,"Проверка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8" s="47" t="str">
        <f t="shared" si="1"/>
        <v>Проверка пройдена</v>
      </c>
    </row>
    <row r="79" spans="1:30" s="49" customFormat="1" x14ac:dyDescent="0.25">
      <c r="A79" s="61"/>
      <c r="B79" s="61"/>
      <c r="C79" s="48">
        <f>SUM('1. Форма сбора'!$F79,'1. Форма сбора'!$J79,'1. Форма сбора'!$N79:$AB79)</f>
        <v>0</v>
      </c>
      <c r="D79" s="62"/>
      <c r="E79" s="62"/>
      <c r="F79" s="63"/>
      <c r="G79" s="64"/>
      <c r="H79" s="64"/>
      <c r="I79" s="64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46" t="str">
        <f>IF(SUM('1. Форма сбора'!$F79,'1. Форма сбора'!$J79,'1. Форма сбора'!$N79:$Z79)&gt;='1. Форма сбора'!$C79,"Проверка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79" s="47" t="str">
        <f t="shared" si="1"/>
        <v>Проверка пройдена</v>
      </c>
    </row>
    <row r="80" spans="1:30" s="49" customFormat="1" x14ac:dyDescent="0.25">
      <c r="A80" s="61"/>
      <c r="B80" s="61"/>
      <c r="C80" s="48">
        <f>SUM('1. Форма сбора'!$F80,'1. Форма сбора'!$J80,'1. Форма сбора'!$N80:$AB80)</f>
        <v>0</v>
      </c>
      <c r="D80" s="62"/>
      <c r="E80" s="62"/>
      <c r="F80" s="63"/>
      <c r="G80" s="64"/>
      <c r="H80" s="64"/>
      <c r="I80" s="64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46" t="str">
        <f>IF(SUM('1. Форма сбора'!$F80,'1. Форма сбора'!$J80,'1. Форма сбора'!$N80:$Z80)&gt;='1. Форма сбора'!$C80,"Проверка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0" s="47" t="str">
        <f t="shared" si="1"/>
        <v>Проверка пройдена</v>
      </c>
    </row>
    <row r="81" spans="1:30" s="49" customFormat="1" ht="13.9" customHeight="1" x14ac:dyDescent="0.25">
      <c r="A81" s="61"/>
      <c r="B81" s="61"/>
      <c r="C81" s="48">
        <f>SUM('1. Форма сбора'!$F81,'1. Форма сбора'!$J81,'1. Форма сбора'!$N81:$AB81)</f>
        <v>0</v>
      </c>
      <c r="D81" s="62"/>
      <c r="E81" s="62"/>
      <c r="F81" s="63"/>
      <c r="G81" s="64"/>
      <c r="H81" s="64"/>
      <c r="I81" s="64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46" t="str">
        <f>IF(SUM('1. Форма сбора'!$F81,'1. Форма сбора'!$J81,'1. Форма сбора'!$N81:$Z81)&gt;='1. Форма сбора'!$C81,"Проверка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1" s="47" t="str">
        <f t="shared" si="1"/>
        <v>Проверка пройдена</v>
      </c>
    </row>
    <row r="82" spans="1:30" s="49" customFormat="1" x14ac:dyDescent="0.25">
      <c r="A82" s="61"/>
      <c r="B82" s="61"/>
      <c r="C82" s="48">
        <f>SUM('1. Форма сбора'!$F82,'1. Форма сбора'!$J82,'1. Форма сбора'!$N82:$AB82)</f>
        <v>0</v>
      </c>
      <c r="D82" s="62"/>
      <c r="E82" s="62"/>
      <c r="F82" s="63"/>
      <c r="G82" s="64"/>
      <c r="H82" s="64"/>
      <c r="I82" s="64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46" t="str">
        <f>IF(SUM('1. Форма сбора'!$F82,'1. Форма сбора'!$J82,'1. Форма сбора'!$N82:$Z82)&gt;='1. Форма сбора'!$C82,"Проверка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2" s="47" t="str">
        <f t="shared" si="1"/>
        <v>Проверка пройдена</v>
      </c>
    </row>
    <row r="83" spans="1:30" s="49" customFormat="1" x14ac:dyDescent="0.25">
      <c r="A83" s="61"/>
      <c r="B83" s="61"/>
      <c r="C83" s="48">
        <f>SUM('1. Форма сбора'!$F83,'1. Форма сбора'!$J83,'1. Форма сбора'!$N83:$AB83)</f>
        <v>0</v>
      </c>
      <c r="D83" s="62"/>
      <c r="E83" s="62"/>
      <c r="F83" s="63"/>
      <c r="G83" s="64"/>
      <c r="H83" s="64"/>
      <c r="I83" s="64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46" t="str">
        <f>IF(SUM('1. Форма сбора'!$F83,'1. Форма сбора'!$J83,'1. Форма сбора'!$N83:$Z83)&gt;='1. Форма сбора'!$C83,"Проверка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3" s="47" t="str">
        <f t="shared" si="1"/>
        <v>Проверка пройдена</v>
      </c>
    </row>
    <row r="84" spans="1:30" s="49" customFormat="1" x14ac:dyDescent="0.25">
      <c r="A84" s="61"/>
      <c r="B84" s="61"/>
      <c r="C84" s="48">
        <f>SUM('1. Форма сбора'!$F84,'1. Форма сбора'!$J84,'1. Форма сбора'!$N84:$AB84)</f>
        <v>0</v>
      </c>
      <c r="D84" s="62"/>
      <c r="E84" s="62"/>
      <c r="F84" s="63"/>
      <c r="G84" s="64"/>
      <c r="H84" s="64"/>
      <c r="I84" s="64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46" t="str">
        <f>IF(SUM('1. Форма сбора'!$F84,'1. Форма сбора'!$J84,'1. Форма сбора'!$N84:$Z84)&gt;='1. Форма сбора'!$C84,"Проверка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4" s="47" t="str">
        <f t="shared" si="1"/>
        <v>Проверка пройдена</v>
      </c>
    </row>
    <row r="85" spans="1:30" s="49" customFormat="1" x14ac:dyDescent="0.25">
      <c r="A85" s="61"/>
      <c r="B85" s="61"/>
      <c r="C85" s="48">
        <f>SUM('1. Форма сбора'!$F85,'1. Форма сбора'!$J85,'1. Форма сбора'!$N85:$AB85)</f>
        <v>0</v>
      </c>
      <c r="D85" s="62"/>
      <c r="E85" s="62"/>
      <c r="F85" s="63"/>
      <c r="G85" s="64"/>
      <c r="H85" s="64"/>
      <c r="I85" s="64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46" t="str">
        <f>IF(SUM('1. Форма сбора'!$F85,'1. Форма сбора'!$J85,'1. Форма сбора'!$N85:$Z85)&gt;='1. Форма сбора'!$C85,"Проверка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5" s="47" t="str">
        <f t="shared" si="1"/>
        <v>Проверка пройдена</v>
      </c>
    </row>
    <row r="86" spans="1:30" s="49" customFormat="1" x14ac:dyDescent="0.25">
      <c r="A86" s="61"/>
      <c r="B86" s="61"/>
      <c r="C86" s="48">
        <f>SUM('1. Форма сбора'!$F86,'1. Форма сбора'!$J86,'1. Форма сбора'!$N86:$AB86)</f>
        <v>0</v>
      </c>
      <c r="D86" s="62"/>
      <c r="E86" s="62"/>
      <c r="F86" s="63"/>
      <c r="G86" s="64"/>
      <c r="H86" s="64"/>
      <c r="I86" s="64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46" t="str">
        <f>IF(SUM('1. Форма сбора'!$F86,'1. Форма сбора'!$J86,'1. Форма сбора'!$N86:$Z86)&gt;='1. Форма сбора'!$C86,"Проверка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6" s="47" t="str">
        <f t="shared" si="1"/>
        <v>Проверка пройдена</v>
      </c>
    </row>
    <row r="87" spans="1:30" s="49" customFormat="1" x14ac:dyDescent="0.25">
      <c r="A87" s="61"/>
      <c r="B87" s="61"/>
      <c r="C87" s="48">
        <f>SUM('1. Форма сбора'!$F87,'1. Форма сбора'!$J87,'1. Форма сбора'!$N87:$AB87)</f>
        <v>0</v>
      </c>
      <c r="D87" s="62"/>
      <c r="E87" s="62"/>
      <c r="F87" s="63"/>
      <c r="G87" s="64"/>
      <c r="H87" s="64"/>
      <c r="I87" s="64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46" t="str">
        <f>IF(SUM('1. Форма сбора'!$F87,'1. Форма сбора'!$J87,'1. Форма сбора'!$N87:$Z87)&gt;='1. Форма сбора'!$C87,"Проверка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7" s="47" t="str">
        <f t="shared" si="1"/>
        <v>Проверка пройдена</v>
      </c>
    </row>
    <row r="88" spans="1:30" s="49" customFormat="1" x14ac:dyDescent="0.25">
      <c r="A88" s="61"/>
      <c r="B88" s="61"/>
      <c r="C88" s="48">
        <f>SUM('1. Форма сбора'!$F88,'1. Форма сбора'!$J88,'1. Форма сбора'!$N88:$AB88)</f>
        <v>0</v>
      </c>
      <c r="D88" s="62"/>
      <c r="E88" s="62"/>
      <c r="F88" s="63"/>
      <c r="G88" s="64"/>
      <c r="H88" s="64"/>
      <c r="I88" s="64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46" t="str">
        <f>IF(SUM('1. Форма сбора'!$F88,'1. Форма сбора'!$J88,'1. Форма сбора'!$N88:$Z88)&gt;='1. Форма сбора'!$C88,"Проверка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8" s="47" t="str">
        <f t="shared" si="1"/>
        <v>Проверка пройдена</v>
      </c>
    </row>
    <row r="89" spans="1:30" s="49" customFormat="1" x14ac:dyDescent="0.25">
      <c r="A89" s="61"/>
      <c r="B89" s="61"/>
      <c r="C89" s="48">
        <f>SUM('1. Форма сбора'!$F89,'1. Форма сбора'!$J89,'1. Форма сбора'!$N89:$AB89)</f>
        <v>0</v>
      </c>
      <c r="D89" s="62"/>
      <c r="E89" s="62"/>
      <c r="F89" s="63"/>
      <c r="G89" s="64"/>
      <c r="H89" s="64"/>
      <c r="I89" s="64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46" t="str">
        <f>IF(SUM('1. Форма сбора'!$F89,'1. Форма сбора'!$J89,'1. Форма сбора'!$N89:$Z89)&gt;='1. Форма сбора'!$C89,"Проверка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89" s="47" t="str">
        <f t="shared" si="1"/>
        <v>Проверка пройдена</v>
      </c>
    </row>
    <row r="90" spans="1:30" s="49" customFormat="1" x14ac:dyDescent="0.25">
      <c r="A90" s="61"/>
      <c r="B90" s="61"/>
      <c r="C90" s="48">
        <f>SUM('1. Форма сбора'!$F90,'1. Форма сбора'!$J90,'1. Форма сбора'!$N90:$AB90)</f>
        <v>0</v>
      </c>
      <c r="D90" s="62"/>
      <c r="E90" s="62"/>
      <c r="F90" s="63"/>
      <c r="G90" s="64"/>
      <c r="H90" s="64"/>
      <c r="I90" s="64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46" t="str">
        <f>IF(SUM('1. Форма сбора'!$F90,'1. Форма сбора'!$J90,'1. Форма сбора'!$N90:$Z90)&gt;='1. Форма сбора'!$C90,"Проверка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0" s="47" t="str">
        <f t="shared" si="1"/>
        <v>Проверка пройдена</v>
      </c>
    </row>
    <row r="91" spans="1:30" s="49" customFormat="1" x14ac:dyDescent="0.25">
      <c r="A91" s="61"/>
      <c r="B91" s="61"/>
      <c r="C91" s="48">
        <f>SUM('1. Форма сбора'!$F91,'1. Форма сбора'!$J91,'1. Форма сбора'!$N91:$AB91)</f>
        <v>0</v>
      </c>
      <c r="D91" s="62"/>
      <c r="E91" s="62"/>
      <c r="F91" s="63"/>
      <c r="G91" s="64"/>
      <c r="H91" s="64"/>
      <c r="I91" s="64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46" t="str">
        <f>IF(SUM('1. Форма сбора'!$F91,'1. Форма сбора'!$J91,'1. Форма сбора'!$N91:$Z91)&gt;='1. Форма сбора'!$C91,"Проверка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1" s="47" t="str">
        <f t="shared" si="1"/>
        <v>Проверка пройдена</v>
      </c>
    </row>
    <row r="92" spans="1:30" s="49" customFormat="1" x14ac:dyDescent="0.25">
      <c r="A92" s="61"/>
      <c r="B92" s="61"/>
      <c r="C92" s="48">
        <f>SUM('1. Форма сбора'!$F92,'1. Форма сбора'!$J92,'1. Форма сбора'!$N92:$AB92)</f>
        <v>0</v>
      </c>
      <c r="D92" s="62"/>
      <c r="E92" s="62"/>
      <c r="F92" s="63"/>
      <c r="G92" s="64"/>
      <c r="H92" s="64"/>
      <c r="I92" s="64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46" t="str">
        <f>IF(SUM('1. Форма сбора'!$F92,'1. Форма сбора'!$J92,'1. Форма сбора'!$N92:$Z92)&gt;='1. Форма сбора'!$C92,"Проверка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2" s="47" t="str">
        <f t="shared" si="1"/>
        <v>Проверка пройдена</v>
      </c>
    </row>
    <row r="93" spans="1:30" s="49" customFormat="1" x14ac:dyDescent="0.25">
      <c r="A93" s="61"/>
      <c r="B93" s="61"/>
      <c r="C93" s="48">
        <f>SUM('1. Форма сбора'!$F93,'1. Форма сбора'!$J93,'1. Форма сбора'!$N93:$AB93)</f>
        <v>0</v>
      </c>
      <c r="D93" s="62"/>
      <c r="E93" s="62"/>
      <c r="F93" s="63"/>
      <c r="G93" s="64"/>
      <c r="H93" s="64"/>
      <c r="I93" s="64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46" t="str">
        <f>IF(SUM('1. Форма сбора'!$F93,'1. Форма сбора'!$J93,'1. Форма сбора'!$N93:$Z93)&gt;='1. Форма сбора'!$C93,"Проверка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3" s="47" t="str">
        <f t="shared" si="1"/>
        <v>Проверка пройдена</v>
      </c>
    </row>
    <row r="94" spans="1:30" s="49" customFormat="1" x14ac:dyDescent="0.25">
      <c r="A94" s="61"/>
      <c r="B94" s="61"/>
      <c r="C94" s="48">
        <f>SUM('1. Форма сбора'!$F94,'1. Форма сбора'!$J94,'1. Форма сбора'!$N94:$AB94)</f>
        <v>0</v>
      </c>
      <c r="D94" s="62"/>
      <c r="E94" s="62"/>
      <c r="F94" s="63"/>
      <c r="G94" s="64"/>
      <c r="H94" s="64"/>
      <c r="I94" s="64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46" t="str">
        <f>IF(SUM('1. Форма сбора'!$F94,'1. Форма сбора'!$J94,'1. Форма сбора'!$N94:$Z94)&gt;='1. Форма сбора'!$C94,"Проверка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4" s="47" t="str">
        <f t="shared" si="1"/>
        <v>Проверка пройдена</v>
      </c>
    </row>
    <row r="95" spans="1:30" s="49" customFormat="1" x14ac:dyDescent="0.25">
      <c r="A95" s="61"/>
      <c r="B95" s="61"/>
      <c r="C95" s="48">
        <f>SUM('1. Форма сбора'!$F95,'1. Форма сбора'!$J95,'1. Форма сбора'!$N95:$AB95)</f>
        <v>0</v>
      </c>
      <c r="D95" s="62"/>
      <c r="E95" s="62"/>
      <c r="F95" s="63"/>
      <c r="G95" s="64"/>
      <c r="H95" s="64"/>
      <c r="I95" s="64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46" t="str">
        <f>IF(SUM('1. Форма сбора'!$F95,'1. Форма сбора'!$J95,'1. Форма сбора'!$N95:$Z95)&gt;='1. Форма сбора'!$C95,"Проверка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5" s="47" t="str">
        <f t="shared" si="1"/>
        <v>Проверка пройдена</v>
      </c>
    </row>
    <row r="96" spans="1:30" s="49" customFormat="1" x14ac:dyDescent="0.25">
      <c r="A96" s="61"/>
      <c r="B96" s="61"/>
      <c r="C96" s="48">
        <f>SUM('1. Форма сбора'!$F96,'1. Форма сбора'!$J96,'1. Форма сбора'!$N96:$AB96)</f>
        <v>0</v>
      </c>
      <c r="D96" s="62"/>
      <c r="E96" s="62"/>
      <c r="F96" s="63"/>
      <c r="G96" s="64"/>
      <c r="H96" s="64"/>
      <c r="I96" s="64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46" t="str">
        <f>IF(SUM('1. Форма сбора'!$F96,'1. Форма сбора'!$J96,'1. Форма сбора'!$N96:$Z96)&gt;='1. Форма сбора'!$C96,"Проверка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6" s="47" t="str">
        <f t="shared" si="1"/>
        <v>Проверка пройдена</v>
      </c>
    </row>
    <row r="97" spans="1:30" s="49" customFormat="1" x14ac:dyDescent="0.25">
      <c r="A97" s="61"/>
      <c r="B97" s="61"/>
      <c r="C97" s="48">
        <f>SUM('1. Форма сбора'!$F97,'1. Форма сбора'!$J97,'1. Форма сбора'!$N97:$AB97)</f>
        <v>0</v>
      </c>
      <c r="D97" s="62"/>
      <c r="E97" s="62"/>
      <c r="F97" s="63"/>
      <c r="G97" s="64"/>
      <c r="H97" s="64"/>
      <c r="I97" s="64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46" t="str">
        <f>IF(SUM('1. Форма сбора'!$F97,'1. Форма сбора'!$J97,'1. Форма сбора'!$N97:$Z97)&gt;='1. Форма сбора'!$C97,"Проверка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7" s="47" t="str">
        <f t="shared" si="1"/>
        <v>Проверка пройдена</v>
      </c>
    </row>
    <row r="98" spans="1:30" s="49" customFormat="1" x14ac:dyDescent="0.25">
      <c r="A98" s="61"/>
      <c r="B98" s="61"/>
      <c r="C98" s="48">
        <f>SUM('1. Форма сбора'!$F98,'1. Форма сбора'!$J98,'1. Форма сбора'!$N98:$AB98)</f>
        <v>0</v>
      </c>
      <c r="D98" s="62"/>
      <c r="E98" s="62"/>
      <c r="F98" s="63"/>
      <c r="G98" s="64"/>
      <c r="H98" s="64"/>
      <c r="I98" s="64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46" t="str">
        <f>IF(SUM('1. Форма сбора'!$F98,'1. Форма сбора'!$J98,'1. Форма сбора'!$N98:$Z98)&gt;='1. Форма сбора'!$C98,"Проверка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8" s="47" t="str">
        <f t="shared" si="1"/>
        <v>Проверка пройдена</v>
      </c>
    </row>
    <row r="99" spans="1:30" s="49" customFormat="1" x14ac:dyDescent="0.25">
      <c r="A99" s="61"/>
      <c r="B99" s="61"/>
      <c r="C99" s="48">
        <f>SUM('1. Форма сбора'!$F99,'1. Форма сбора'!$J99,'1. Форма сбора'!$N99:$AB99)</f>
        <v>0</v>
      </c>
      <c r="D99" s="62"/>
      <c r="E99" s="62"/>
      <c r="F99" s="63"/>
      <c r="G99" s="64"/>
      <c r="H99" s="64"/>
      <c r="I99" s="64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46" t="str">
        <f>IF(SUM('1. Форма сбора'!$F99,'1. Форма сбора'!$J99,'1. Форма сбора'!$N99:$Z99)&gt;='1. Форма сбора'!$C99,"Проверка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99" s="47" t="str">
        <f t="shared" si="1"/>
        <v>Проверка пройдена</v>
      </c>
    </row>
    <row r="100" spans="1:30" s="49" customFormat="1" x14ac:dyDescent="0.25">
      <c r="A100" s="61"/>
      <c r="B100" s="61"/>
      <c r="C100" s="48">
        <f>SUM('1. Форма сбора'!$F100,'1. Форма сбора'!$J100,'1. Форма сбора'!$N100:$AB100)</f>
        <v>0</v>
      </c>
      <c r="D100" s="62"/>
      <c r="E100" s="62"/>
      <c r="F100" s="63"/>
      <c r="G100" s="64"/>
      <c r="H100" s="64"/>
      <c r="I100" s="64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46" t="str">
        <f>IF(SUM('1. Форма сбора'!$F100,'1. Форма сбора'!$J100,'1. Форма сбора'!$N100:$Z100)&gt;='1. Форма сбора'!$C100,"Проверка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0" s="47" t="str">
        <f t="shared" si="1"/>
        <v>Проверка пройдена</v>
      </c>
    </row>
    <row r="101" spans="1:30" s="49" customFormat="1" x14ac:dyDescent="0.25">
      <c r="A101" s="61"/>
      <c r="B101" s="61"/>
      <c r="C101" s="48">
        <f>SUM('1. Форма сбора'!$F101,'1. Форма сбора'!$J101,'1. Форма сбора'!$N101:$AB101)</f>
        <v>0</v>
      </c>
      <c r="D101" s="62"/>
      <c r="E101" s="62"/>
      <c r="F101" s="63"/>
      <c r="G101" s="64"/>
      <c r="H101" s="64"/>
      <c r="I101" s="64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46" t="str">
        <f>IF(SUM('1. Форма сбора'!$F101,'1. Форма сбора'!$J101,'1. Форма сбора'!$N101:$Z101)&gt;='1. Форма сбора'!$C101,"Проверка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1" s="47" t="str">
        <f t="shared" si="1"/>
        <v>Проверка пройдена</v>
      </c>
    </row>
    <row r="102" spans="1:30" s="49" customFormat="1" x14ac:dyDescent="0.25">
      <c r="A102" s="61"/>
      <c r="B102" s="61"/>
      <c r="C102" s="48">
        <f>SUM('1. Форма сбора'!$F102,'1. Форма сбора'!$J102,'1. Форма сбора'!$N102:$AB102)</f>
        <v>0</v>
      </c>
      <c r="D102" s="62"/>
      <c r="E102" s="62"/>
      <c r="F102" s="63"/>
      <c r="G102" s="64"/>
      <c r="H102" s="64"/>
      <c r="I102" s="64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46" t="str">
        <f>IF(SUM('1. Форма сбора'!$F102,'1. Форма сбора'!$J102,'1. Форма сбора'!$N102:$Z102)&gt;='1. Форма сбора'!$C102,"Проверка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2" s="47" t="str">
        <f t="shared" si="1"/>
        <v>Проверка пройдена</v>
      </c>
    </row>
    <row r="103" spans="1:30" s="49" customFormat="1" x14ac:dyDescent="0.25">
      <c r="A103" s="61"/>
      <c r="B103" s="61"/>
      <c r="C103" s="48">
        <f>SUM('1. Форма сбора'!$F103,'1. Форма сбора'!$J103,'1. Форма сбора'!$N103:$AB103)</f>
        <v>0</v>
      </c>
      <c r="D103" s="62"/>
      <c r="E103" s="62"/>
      <c r="F103" s="63"/>
      <c r="G103" s="64"/>
      <c r="H103" s="64"/>
      <c r="I103" s="64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46" t="str">
        <f>IF(SUM('1. Форма сбора'!$F103,'1. Форма сбора'!$J103,'1. Форма сбора'!$N103:$Z103)&gt;='1. Форма сбора'!$C103,"Проверка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3" s="47" t="str">
        <f t="shared" si="1"/>
        <v>Проверка пройдена</v>
      </c>
    </row>
    <row r="104" spans="1:30" s="49" customFormat="1" x14ac:dyDescent="0.25">
      <c r="A104" s="61"/>
      <c r="B104" s="61"/>
      <c r="C104" s="48">
        <f>SUM('1. Форма сбора'!$F104,'1. Форма сбора'!$J104,'1. Форма сбора'!$N104:$AB104)</f>
        <v>0</v>
      </c>
      <c r="D104" s="62"/>
      <c r="E104" s="62"/>
      <c r="F104" s="63"/>
      <c r="G104" s="64"/>
      <c r="H104" s="64"/>
      <c r="I104" s="64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46" t="str">
        <f>IF(SUM('1. Форма сбора'!$F104,'1. Форма сбора'!$J104,'1. Форма сбора'!$N104:$Z104)&gt;='1. Форма сбора'!$C104,"Проверка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4" s="47" t="str">
        <f t="shared" si="1"/>
        <v>Проверка пройдена</v>
      </c>
    </row>
    <row r="105" spans="1:30" s="49" customFormat="1" x14ac:dyDescent="0.25">
      <c r="A105" s="61"/>
      <c r="B105" s="61"/>
      <c r="C105" s="48">
        <f>SUM('1. Форма сбора'!$F105,'1. Форма сбора'!$J105,'1. Форма сбора'!$N105:$AB105)</f>
        <v>0</v>
      </c>
      <c r="D105" s="62"/>
      <c r="E105" s="62"/>
      <c r="F105" s="63"/>
      <c r="G105" s="64"/>
      <c r="H105" s="64"/>
      <c r="I105" s="64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46" t="str">
        <f>IF(SUM('1. Форма сбора'!$F105,'1. Форма сбора'!$J105,'1. Форма сбора'!$N105:$Z105)&gt;='1. Форма сбора'!$C105,"Проверка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5" s="47" t="str">
        <f t="shared" si="1"/>
        <v>Проверка пройдена</v>
      </c>
    </row>
    <row r="106" spans="1:30" s="49" customFormat="1" x14ac:dyDescent="0.25">
      <c r="A106" s="61"/>
      <c r="B106" s="61"/>
      <c r="C106" s="48">
        <f>SUM('1. Форма сбора'!$F106,'1. Форма сбора'!$J106,'1. Форма сбора'!$N106:$AB106)</f>
        <v>0</v>
      </c>
      <c r="D106" s="62"/>
      <c r="E106" s="62"/>
      <c r="F106" s="63"/>
      <c r="G106" s="64"/>
      <c r="H106" s="64"/>
      <c r="I106" s="64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46" t="str">
        <f>IF(SUM('1. Форма сбора'!$F106,'1. Форма сбора'!$J106,'1. Форма сбора'!$N106:$Z106)&gt;='1. Форма сбора'!$C106,"Проверка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6" s="47" t="str">
        <f t="shared" si="1"/>
        <v>Проверка пройдена</v>
      </c>
    </row>
    <row r="107" spans="1:30" s="49" customFormat="1" x14ac:dyDescent="0.25">
      <c r="A107" s="61"/>
      <c r="B107" s="61"/>
      <c r="C107" s="48">
        <f>SUM('1. Форма сбора'!$F107,'1. Форма сбора'!$J107,'1. Форма сбора'!$N107:$AB107)</f>
        <v>0</v>
      </c>
      <c r="D107" s="62"/>
      <c r="E107" s="62"/>
      <c r="F107" s="63"/>
      <c r="G107" s="64"/>
      <c r="H107" s="64"/>
      <c r="I107" s="64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46" t="str">
        <f>IF(SUM('1. Форма сбора'!$F107,'1. Форма сбора'!$J107,'1. Форма сбора'!$N107:$Z107)&gt;='1. Форма сбора'!$C107,"Проверка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7" s="47" t="str">
        <f t="shared" si="1"/>
        <v>Проверка пройдена</v>
      </c>
    </row>
    <row r="108" spans="1:30" s="49" customFormat="1" x14ac:dyDescent="0.25">
      <c r="A108" s="61"/>
      <c r="B108" s="61"/>
      <c r="C108" s="48">
        <f>SUM('1. Форма сбора'!$F108,'1. Форма сбора'!$J108,'1. Форма сбора'!$N108:$AB108)</f>
        <v>0</v>
      </c>
      <c r="D108" s="62"/>
      <c r="E108" s="62"/>
      <c r="F108" s="63"/>
      <c r="G108" s="64"/>
      <c r="H108" s="64"/>
      <c r="I108" s="64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46" t="str">
        <f>IF(SUM('1. Форма сбора'!$F108,'1. Форма сбора'!$J108,'1. Форма сбора'!$N108:$Z108)&gt;='1. Форма сбора'!$C108,"Проверка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8" s="47" t="str">
        <f t="shared" si="1"/>
        <v>Проверка пройдена</v>
      </c>
    </row>
    <row r="109" spans="1:30" s="49" customFormat="1" x14ac:dyDescent="0.25">
      <c r="A109" s="61"/>
      <c r="B109" s="61"/>
      <c r="C109" s="48">
        <f>SUM('1. Форма сбора'!$F109,'1. Форма сбора'!$J109,'1. Форма сбора'!$N109:$AB109)</f>
        <v>0</v>
      </c>
      <c r="D109" s="62"/>
      <c r="E109" s="62"/>
      <c r="F109" s="63"/>
      <c r="G109" s="64"/>
      <c r="H109" s="64"/>
      <c r="I109" s="64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46" t="str">
        <f>IF(SUM('1. Форма сбора'!$F109,'1. Форма сбора'!$J109,'1. Форма сбора'!$N109:$Z109)&gt;='1. Форма сбора'!$C109,"Проверка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09" s="47" t="str">
        <f t="shared" si="1"/>
        <v>Проверка пройдена</v>
      </c>
    </row>
    <row r="110" spans="1:30" s="49" customFormat="1" x14ac:dyDescent="0.25">
      <c r="A110" s="61"/>
      <c r="B110" s="61"/>
      <c r="C110" s="48">
        <f>SUM('1. Форма сбора'!$F110,'1. Форма сбора'!$J110,'1. Форма сбора'!$N110:$AB110)</f>
        <v>0</v>
      </c>
      <c r="D110" s="62"/>
      <c r="E110" s="62"/>
      <c r="F110" s="63"/>
      <c r="G110" s="64"/>
      <c r="H110" s="64"/>
      <c r="I110" s="64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46" t="str">
        <f>IF(SUM('1. Форма сбора'!$F110,'1. Форма сбора'!$J110,'1. Форма сбора'!$N110:$Z110)&gt;='1. Форма сбора'!$C110,"Проверка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0" s="47" t="str">
        <f t="shared" si="1"/>
        <v>Проверка пройдена</v>
      </c>
    </row>
    <row r="111" spans="1:30" s="49" customFormat="1" x14ac:dyDescent="0.25">
      <c r="A111" s="61"/>
      <c r="B111" s="61"/>
      <c r="C111" s="48">
        <f>SUM('1. Форма сбора'!$F111,'1. Форма сбора'!$J111,'1. Форма сбора'!$N111:$AB111)</f>
        <v>0</v>
      </c>
      <c r="D111" s="62"/>
      <c r="E111" s="62"/>
      <c r="F111" s="63"/>
      <c r="G111" s="64"/>
      <c r="H111" s="64"/>
      <c r="I111" s="64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46" t="str">
        <f>IF(SUM('1. Форма сбора'!$F111,'1. Форма сбора'!$J111,'1. Форма сбора'!$N111:$Z111)&gt;='1. Форма сбора'!$C111,"Проверка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1" s="47" t="str">
        <f t="shared" si="1"/>
        <v>Проверка пройдена</v>
      </c>
    </row>
    <row r="112" spans="1:30" s="49" customFormat="1" x14ac:dyDescent="0.25">
      <c r="A112" s="61"/>
      <c r="B112" s="61"/>
      <c r="C112" s="48">
        <f>SUM('1. Форма сбора'!$F112,'1. Форма сбора'!$J112,'1. Форма сбора'!$N112:$AB112)</f>
        <v>0</v>
      </c>
      <c r="D112" s="62"/>
      <c r="E112" s="62"/>
      <c r="F112" s="63"/>
      <c r="G112" s="64"/>
      <c r="H112" s="64"/>
      <c r="I112" s="64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46" t="str">
        <f>IF(SUM('1. Форма сбора'!$F112,'1. Форма сбора'!$J112,'1. Форма сбора'!$N112:$Z112)&gt;='1. Форма сбора'!$C112,"Проверка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2" s="47" t="str">
        <f t="shared" si="1"/>
        <v>Проверка пройдена</v>
      </c>
    </row>
    <row r="113" spans="1:30" s="49" customFormat="1" x14ac:dyDescent="0.25">
      <c r="A113" s="61"/>
      <c r="B113" s="61"/>
      <c r="C113" s="48">
        <f>SUM('1. Форма сбора'!$F113,'1. Форма сбора'!$J113,'1. Форма сбора'!$N113:$AB113)</f>
        <v>0</v>
      </c>
      <c r="D113" s="62"/>
      <c r="E113" s="62"/>
      <c r="F113" s="63"/>
      <c r="G113" s="64"/>
      <c r="H113" s="64"/>
      <c r="I113" s="64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46" t="str">
        <f>IF(SUM('1. Форма сбора'!$F113,'1. Форма сбора'!$J113,'1. Форма сбора'!$N113:$Z113)&gt;='1. Форма сбора'!$C113,"Проверка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3" s="47" t="str">
        <f t="shared" si="1"/>
        <v>Проверка пройдена</v>
      </c>
    </row>
    <row r="114" spans="1:30" s="49" customFormat="1" x14ac:dyDescent="0.25">
      <c r="A114" s="61"/>
      <c r="B114" s="61"/>
      <c r="C114" s="48">
        <f>SUM('1. Форма сбора'!$F114,'1. Форма сбора'!$J114,'1. Форма сбора'!$N114:$AB114)</f>
        <v>0</v>
      </c>
      <c r="D114" s="62"/>
      <c r="E114" s="62"/>
      <c r="F114" s="63"/>
      <c r="G114" s="64"/>
      <c r="H114" s="64"/>
      <c r="I114" s="64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46" t="str">
        <f>IF(SUM('1. Форма сбора'!$F114,'1. Форма сбора'!$J114,'1. Форма сбора'!$N114:$Z114)&gt;='1. Форма сбора'!$C114,"Проверка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4" s="47" t="str">
        <f t="shared" si="1"/>
        <v>Проверка пройдена</v>
      </c>
    </row>
    <row r="115" spans="1:30" s="49" customFormat="1" x14ac:dyDescent="0.25">
      <c r="A115" s="61"/>
      <c r="B115" s="61"/>
      <c r="C115" s="48">
        <f>SUM('1. Форма сбора'!$F115,'1. Форма сбора'!$J115,'1. Форма сбора'!$N115:$AB115)</f>
        <v>0</v>
      </c>
      <c r="D115" s="62"/>
      <c r="E115" s="62"/>
      <c r="F115" s="63"/>
      <c r="G115" s="64"/>
      <c r="H115" s="64"/>
      <c r="I115" s="64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46" t="str">
        <f>IF(SUM('1. Форма сбора'!$F115,'1. Форма сбора'!$J115,'1. Форма сбора'!$N115:$Z115)&gt;='1. Форма сбора'!$C115,"Проверка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5" s="47" t="str">
        <f t="shared" si="1"/>
        <v>Проверка пройдена</v>
      </c>
    </row>
    <row r="116" spans="1:30" s="49" customFormat="1" x14ac:dyDescent="0.25">
      <c r="A116" s="61"/>
      <c r="B116" s="61"/>
      <c r="C116" s="48">
        <f>SUM('1. Форма сбора'!$F116,'1. Форма сбора'!$J116,'1. Форма сбора'!$N116:$AB116)</f>
        <v>0</v>
      </c>
      <c r="D116" s="62"/>
      <c r="E116" s="62"/>
      <c r="F116" s="63"/>
      <c r="G116" s="64"/>
      <c r="H116" s="64"/>
      <c r="I116" s="64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46" t="str">
        <f>IF(SUM('1. Форма сбора'!$F116,'1. Форма сбора'!$J116,'1. Форма сбора'!$N116:$Z116)&gt;='1. Форма сбора'!$C116,"Проверка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6" s="47" t="str">
        <f t="shared" si="1"/>
        <v>Проверка пройдена</v>
      </c>
    </row>
    <row r="117" spans="1:30" s="49" customFormat="1" x14ac:dyDescent="0.25">
      <c r="A117" s="61"/>
      <c r="B117" s="61"/>
      <c r="C117" s="48">
        <f>SUM('1. Форма сбора'!$F117,'1. Форма сбора'!$J117,'1. Форма сбора'!$N117:$AB117)</f>
        <v>0</v>
      </c>
      <c r="D117" s="62"/>
      <c r="E117" s="62"/>
      <c r="F117" s="63"/>
      <c r="G117" s="64"/>
      <c r="H117" s="64"/>
      <c r="I117" s="64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46" t="str">
        <f>IF(SUM('1. Форма сбора'!$F117,'1. Форма сбора'!$J117,'1. Форма сбора'!$N117:$Z117)&gt;='1. Форма сбора'!$C117,"Проверка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7" s="47" t="str">
        <f t="shared" si="1"/>
        <v>Проверка пройдена</v>
      </c>
    </row>
    <row r="118" spans="1:30" s="49" customFormat="1" x14ac:dyDescent="0.25">
      <c r="A118" s="61"/>
      <c r="B118" s="61"/>
      <c r="C118" s="48">
        <f>SUM('1. Форма сбора'!$F118,'1. Форма сбора'!$J118,'1. Форма сбора'!$N118:$AB118)</f>
        <v>0</v>
      </c>
      <c r="D118" s="62"/>
      <c r="E118" s="62"/>
      <c r="F118" s="63"/>
      <c r="G118" s="64"/>
      <c r="H118" s="64"/>
      <c r="I118" s="64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46" t="str">
        <f>IF(SUM('1. Форма сбора'!$F118,'1. Форма сбора'!$J118,'1. Форма сбора'!$N118:$Z118)&gt;='1. Форма сбора'!$C118,"Проверка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8" s="47" t="str">
        <f t="shared" si="1"/>
        <v>Проверка пройдена</v>
      </c>
    </row>
    <row r="119" spans="1:30" s="49" customFormat="1" x14ac:dyDescent="0.25">
      <c r="A119" s="61"/>
      <c r="B119" s="61"/>
      <c r="C119" s="48">
        <f>SUM('1. Форма сбора'!$F119,'1. Форма сбора'!$J119,'1. Форма сбора'!$N119:$AB119)</f>
        <v>0</v>
      </c>
      <c r="D119" s="62"/>
      <c r="E119" s="62"/>
      <c r="F119" s="63"/>
      <c r="G119" s="64"/>
      <c r="H119" s="64"/>
      <c r="I119" s="64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46" t="str">
        <f>IF(SUM('1. Форма сбора'!$F119,'1. Форма сбора'!$J119,'1. Форма сбора'!$N119:$Z119)&gt;='1. Форма сбора'!$C119,"Проверка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19" s="47" t="str">
        <f t="shared" si="1"/>
        <v>Проверка пройдена</v>
      </c>
    </row>
    <row r="120" spans="1:30" s="49" customFormat="1" x14ac:dyDescent="0.25">
      <c r="A120" s="61"/>
      <c r="B120" s="61"/>
      <c r="C120" s="48">
        <f>SUM('1. Форма сбора'!$F120,'1. Форма сбора'!$J120,'1. Форма сбора'!$N120:$AB120)</f>
        <v>0</v>
      </c>
      <c r="D120" s="62"/>
      <c r="E120" s="62"/>
      <c r="F120" s="63"/>
      <c r="G120" s="64"/>
      <c r="H120" s="64"/>
      <c r="I120" s="64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46" t="str">
        <f>IF(SUM('1. Форма сбора'!$F120,'1. Форма сбора'!$J120,'1. Форма сбора'!$N120:$Z120)&gt;='1. Форма сбора'!$C120,"Проверка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0" s="47" t="str">
        <f t="shared" si="1"/>
        <v>Проверка пройдена</v>
      </c>
    </row>
    <row r="121" spans="1:30" s="49" customFormat="1" x14ac:dyDescent="0.25">
      <c r="A121" s="61"/>
      <c r="B121" s="61"/>
      <c r="C121" s="48">
        <f>SUM('1. Форма сбора'!$F121,'1. Форма сбора'!$J121,'1. Форма сбора'!$N121:$AB121)</f>
        <v>0</v>
      </c>
      <c r="D121" s="62"/>
      <c r="E121" s="62"/>
      <c r="F121" s="63"/>
      <c r="G121" s="64"/>
      <c r="H121" s="64"/>
      <c r="I121" s="64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46" t="str">
        <f>IF(SUM('1. Форма сбора'!$F121,'1. Форма сбора'!$J121,'1. Форма сбора'!$N121:$Z121)&gt;='1. Форма сбора'!$C121,"Проверка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1" s="47" t="str">
        <f t="shared" si="1"/>
        <v>Проверка пройдена</v>
      </c>
    </row>
    <row r="122" spans="1:30" s="49" customFormat="1" x14ac:dyDescent="0.25">
      <c r="A122" s="61"/>
      <c r="B122" s="61"/>
      <c r="C122" s="48">
        <f>SUM('1. Форма сбора'!$F122,'1. Форма сбора'!$J122,'1. Форма сбора'!$N122:$AB122)</f>
        <v>0</v>
      </c>
      <c r="D122" s="62"/>
      <c r="E122" s="62"/>
      <c r="F122" s="63"/>
      <c r="G122" s="64"/>
      <c r="H122" s="64"/>
      <c r="I122" s="64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46" t="str">
        <f>IF(SUM('1. Форма сбора'!$F122,'1. Форма сбора'!$J122,'1. Форма сбора'!$N122:$Z122)&gt;='1. Форма сбора'!$C122,"Проверка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2" s="47" t="str">
        <f t="shared" si="1"/>
        <v>Проверка пройдена</v>
      </c>
    </row>
    <row r="123" spans="1:30" s="49" customFormat="1" x14ac:dyDescent="0.25">
      <c r="A123" s="61"/>
      <c r="B123" s="61"/>
      <c r="C123" s="48">
        <f>SUM('1. Форма сбора'!$F123,'1. Форма сбора'!$J123,'1. Форма сбора'!$N123:$AB123)</f>
        <v>0</v>
      </c>
      <c r="D123" s="62"/>
      <c r="E123" s="62"/>
      <c r="F123" s="63"/>
      <c r="G123" s="64"/>
      <c r="H123" s="64"/>
      <c r="I123" s="64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46" t="str">
        <f>IF(SUM('1. Форма сбора'!$F123,'1. Форма сбора'!$J123,'1. Форма сбора'!$N123:$Z123)&gt;='1. Форма сбора'!$C123,"Проверка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3" s="47" t="str">
        <f t="shared" si="1"/>
        <v>Проверка пройдена</v>
      </c>
    </row>
    <row r="124" spans="1:30" s="49" customFormat="1" x14ac:dyDescent="0.25">
      <c r="A124" s="61"/>
      <c r="B124" s="61"/>
      <c r="C124" s="48">
        <f>SUM('1. Форма сбора'!$F124,'1. Форма сбора'!$J124,'1. Форма сбора'!$N124:$AB124)</f>
        <v>0</v>
      </c>
      <c r="D124" s="62"/>
      <c r="E124" s="62"/>
      <c r="F124" s="63"/>
      <c r="G124" s="64"/>
      <c r="H124" s="64"/>
      <c r="I124" s="64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46" t="str">
        <f>IF(SUM('1. Форма сбора'!$F124,'1. Форма сбора'!$J124,'1. Форма сбора'!$N124:$Z124)&gt;='1. Форма сбора'!$C124,"Проверка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4" s="47" t="str">
        <f t="shared" si="1"/>
        <v>Проверка пройдена</v>
      </c>
    </row>
    <row r="125" spans="1:30" s="49" customFormat="1" x14ac:dyDescent="0.25">
      <c r="A125" s="61"/>
      <c r="B125" s="61"/>
      <c r="C125" s="48">
        <f>SUM('1. Форма сбора'!$F125,'1. Форма сбора'!$J125,'1. Форма сбора'!$N125:$AB125)</f>
        <v>0</v>
      </c>
      <c r="D125" s="62"/>
      <c r="E125" s="62"/>
      <c r="F125" s="63"/>
      <c r="G125" s="64"/>
      <c r="H125" s="64"/>
      <c r="I125" s="64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46" t="str">
        <f>IF(SUM('1. Форма сбора'!$F125,'1. Форма сбора'!$J125,'1. Форма сбора'!$N125:$Z125)&gt;='1. Форма сбора'!$C125,"Проверка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5" s="47" t="str">
        <f t="shared" si="1"/>
        <v>Проверка пройдена</v>
      </c>
    </row>
    <row r="126" spans="1:30" s="49" customFormat="1" x14ac:dyDescent="0.25">
      <c r="A126" s="61"/>
      <c r="B126" s="61"/>
      <c r="C126" s="48">
        <f>SUM('1. Форма сбора'!$F126,'1. Форма сбора'!$J126,'1. Форма сбора'!$N126:$AB126)</f>
        <v>0</v>
      </c>
      <c r="D126" s="62"/>
      <c r="E126" s="62"/>
      <c r="F126" s="63"/>
      <c r="G126" s="64"/>
      <c r="H126" s="64"/>
      <c r="I126" s="64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46" t="str">
        <f>IF(SUM('1. Форма сбора'!$F126,'1. Форма сбора'!$J126,'1. Форма сбора'!$N126:$Z126)&gt;='1. Форма сбора'!$C126,"Проверка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6" s="47" t="str">
        <f t="shared" si="1"/>
        <v>Проверка пройдена</v>
      </c>
    </row>
    <row r="127" spans="1:30" s="49" customFormat="1" x14ac:dyDescent="0.25">
      <c r="A127" s="61"/>
      <c r="B127" s="61"/>
      <c r="C127" s="48">
        <f>SUM('1. Форма сбора'!$F127,'1. Форма сбора'!$J127,'1. Форма сбора'!$N127:$AB127)</f>
        <v>0</v>
      </c>
      <c r="D127" s="62"/>
      <c r="E127" s="62"/>
      <c r="F127" s="63"/>
      <c r="G127" s="64"/>
      <c r="H127" s="64"/>
      <c r="I127" s="64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46" t="str">
        <f>IF(SUM('1. Форма сбора'!$F127,'1. Форма сбора'!$J127,'1. Форма сбора'!$N127:$Z127)&gt;='1. Форма сбора'!$C127,"Проверка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7" s="47" t="str">
        <f t="shared" si="1"/>
        <v>Проверка пройдена</v>
      </c>
    </row>
    <row r="128" spans="1:30" s="49" customFormat="1" x14ac:dyDescent="0.25">
      <c r="A128" s="61"/>
      <c r="B128" s="61"/>
      <c r="C128" s="48">
        <f>SUM('1. Форма сбора'!$F128,'1. Форма сбора'!$J128,'1. Форма сбора'!$N128:$AB128)</f>
        <v>0</v>
      </c>
      <c r="D128" s="62"/>
      <c r="E128" s="62"/>
      <c r="F128" s="63"/>
      <c r="G128" s="64"/>
      <c r="H128" s="64"/>
      <c r="I128" s="64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46" t="str">
        <f>IF(SUM('1. Форма сбора'!$F128,'1. Форма сбора'!$J128,'1. Форма сбора'!$N128:$Z128)&gt;='1. Форма сбора'!$C128,"Проверка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8" s="47" t="str">
        <f t="shared" si="1"/>
        <v>Проверка пройдена</v>
      </c>
    </row>
    <row r="129" spans="1:30" s="49" customFormat="1" x14ac:dyDescent="0.25">
      <c r="A129" s="61"/>
      <c r="B129" s="61"/>
      <c r="C129" s="48">
        <f>SUM('1. Форма сбора'!$F129,'1. Форма сбора'!$J129,'1. Форма сбора'!$N129:$AB129)</f>
        <v>0</v>
      </c>
      <c r="D129" s="62"/>
      <c r="E129" s="62"/>
      <c r="F129" s="63"/>
      <c r="G129" s="64"/>
      <c r="H129" s="64"/>
      <c r="I129" s="64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46" t="str">
        <f>IF(SUM('1. Форма сбора'!$F129,'1. Форма сбора'!$J129,'1. Форма сбора'!$N129:$Z129)&gt;='1. Форма сбора'!$C129,"Проверка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29" s="47" t="str">
        <f t="shared" si="1"/>
        <v>Проверка пройдена</v>
      </c>
    </row>
    <row r="130" spans="1:30" s="49" customFormat="1" x14ac:dyDescent="0.25">
      <c r="A130" s="61"/>
      <c r="B130" s="61"/>
      <c r="C130" s="48">
        <f>SUM('1. Форма сбора'!$F130,'1. Форма сбора'!$J130,'1. Форма сбора'!$N130:$AB130)</f>
        <v>0</v>
      </c>
      <c r="D130" s="62"/>
      <c r="E130" s="62"/>
      <c r="F130" s="63"/>
      <c r="G130" s="64"/>
      <c r="H130" s="64"/>
      <c r="I130" s="64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46" t="str">
        <f>IF(SUM('1. Форма сбора'!$F130,'1. Форма сбора'!$J130,'1. Форма сбора'!$N130:$Z130)&gt;='1. Форма сбора'!$C130,"Проверка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0" s="47" t="str">
        <f t="shared" ref="AD130:AD190" si="2">IF(F130&lt;G130,"Внимание! Значения в графе 3.1 не могут превышать значения в графе 3",IF(F130&lt;H130,"Внимание! Значения в графе 3.2 не могут превышать значения в графе 3",IF(F130&lt;I130,"Внимание! Значения в графе 3.3 не могут превышать значения в графе 3",IF(J130&lt;K130,"Внимание! Значения в графе 4.1 не могут превышать значения в графе 4",IF(J130&lt;L130,"Внимание! Значения в графе 4.2 не могут превышать значения в графе 4",IF(J130&lt;M130,"Внимание! Значения в графе 4.3 не могут превышать значения в графе 4","Проверка пройдена"))))))</f>
        <v>Проверка пройдена</v>
      </c>
    </row>
    <row r="131" spans="1:30" s="49" customFormat="1" x14ac:dyDescent="0.25">
      <c r="A131" s="61"/>
      <c r="B131" s="61"/>
      <c r="C131" s="48">
        <f>SUM('1. Форма сбора'!$F131,'1. Форма сбора'!$J131,'1. Форма сбора'!$N131:$AB131)</f>
        <v>0</v>
      </c>
      <c r="D131" s="62"/>
      <c r="E131" s="62"/>
      <c r="F131" s="63"/>
      <c r="G131" s="64"/>
      <c r="H131" s="64"/>
      <c r="I131" s="64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46" t="str">
        <f>IF(SUM('1. Форма сбора'!$F131,'1. Форма сбора'!$J131,'1. Форма сбора'!$N131:$Z131)&gt;='1. Форма сбора'!$C131,"Проверка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1" s="47" t="str">
        <f t="shared" si="2"/>
        <v>Проверка пройдена</v>
      </c>
    </row>
    <row r="132" spans="1:30" s="49" customFormat="1" x14ac:dyDescent="0.25">
      <c r="A132" s="61"/>
      <c r="B132" s="61"/>
      <c r="C132" s="48">
        <f>SUM('1. Форма сбора'!$F132,'1. Форма сбора'!$J132,'1. Форма сбора'!$N132:$AB132)</f>
        <v>0</v>
      </c>
      <c r="D132" s="62"/>
      <c r="E132" s="62"/>
      <c r="F132" s="63"/>
      <c r="G132" s="64"/>
      <c r="H132" s="64"/>
      <c r="I132" s="64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46" t="str">
        <f>IF(SUM('1. Форма сбора'!$F132,'1. Форма сбора'!$J132,'1. Форма сбора'!$N132:$Z132)&gt;='1. Форма сбора'!$C132,"Проверка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2" s="47" t="str">
        <f t="shared" si="2"/>
        <v>Проверка пройдена</v>
      </c>
    </row>
    <row r="133" spans="1:30" s="49" customFormat="1" x14ac:dyDescent="0.25">
      <c r="A133" s="61"/>
      <c r="B133" s="61"/>
      <c r="C133" s="48">
        <f>SUM('1. Форма сбора'!$F133,'1. Форма сбора'!$J133,'1. Форма сбора'!$N133:$AB133)</f>
        <v>0</v>
      </c>
      <c r="D133" s="62"/>
      <c r="E133" s="62"/>
      <c r="F133" s="63"/>
      <c r="G133" s="64"/>
      <c r="H133" s="64"/>
      <c r="I133" s="64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46" t="str">
        <f>IF(SUM('1. Форма сбора'!$F133,'1. Форма сбора'!$J133,'1. Форма сбора'!$N133:$Z133)&gt;='1. Форма сбора'!$C133,"Проверка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3" s="47" t="str">
        <f t="shared" si="2"/>
        <v>Проверка пройдена</v>
      </c>
    </row>
    <row r="134" spans="1:30" s="49" customFormat="1" x14ac:dyDescent="0.25">
      <c r="A134" s="61"/>
      <c r="B134" s="61"/>
      <c r="C134" s="48">
        <f>SUM('1. Форма сбора'!$F134,'1. Форма сбора'!$J134,'1. Форма сбора'!$N134:$AB134)</f>
        <v>0</v>
      </c>
      <c r="D134" s="62"/>
      <c r="E134" s="62"/>
      <c r="F134" s="63"/>
      <c r="G134" s="64"/>
      <c r="H134" s="64"/>
      <c r="I134" s="64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46" t="str">
        <f>IF(SUM('1. Форма сбора'!$F134,'1. Форма сбора'!$J134,'1. Форма сбора'!$N134:$Z134)&gt;='1. Форма сбора'!$C134,"Проверка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4" s="47" t="str">
        <f t="shared" si="2"/>
        <v>Проверка пройдена</v>
      </c>
    </row>
    <row r="135" spans="1:30" s="49" customFormat="1" x14ac:dyDescent="0.25">
      <c r="A135" s="61"/>
      <c r="B135" s="61"/>
      <c r="C135" s="48">
        <f>SUM('1. Форма сбора'!$F135,'1. Форма сбора'!$J135,'1. Форма сбора'!$N135:$AB135)</f>
        <v>0</v>
      </c>
      <c r="D135" s="62"/>
      <c r="E135" s="62"/>
      <c r="F135" s="63"/>
      <c r="G135" s="64"/>
      <c r="H135" s="64"/>
      <c r="I135" s="64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46" t="str">
        <f>IF(SUM('1. Форма сбора'!$F135,'1. Форма сбора'!$J135,'1. Форма сбора'!$N135:$Z135)&gt;='1. Форма сбора'!$C135,"Проверка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5" s="47" t="str">
        <f t="shared" si="2"/>
        <v>Проверка пройдена</v>
      </c>
    </row>
    <row r="136" spans="1:30" s="49" customFormat="1" x14ac:dyDescent="0.25">
      <c r="A136" s="61"/>
      <c r="B136" s="61"/>
      <c r="C136" s="48">
        <f>SUM('1. Форма сбора'!$F136,'1. Форма сбора'!$J136,'1. Форма сбора'!$N136:$AB136)</f>
        <v>0</v>
      </c>
      <c r="D136" s="62"/>
      <c r="E136" s="62"/>
      <c r="F136" s="63"/>
      <c r="G136" s="64"/>
      <c r="H136" s="64"/>
      <c r="I136" s="64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46" t="str">
        <f>IF(SUM('1. Форма сбора'!$F136,'1. Форма сбора'!$J136,'1. Форма сбора'!$N136:$Z136)&gt;='1. Форма сбора'!$C136,"Проверка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6" s="47" t="str">
        <f t="shared" si="2"/>
        <v>Проверка пройдена</v>
      </c>
    </row>
    <row r="137" spans="1:30" s="49" customFormat="1" x14ac:dyDescent="0.25">
      <c r="A137" s="61"/>
      <c r="B137" s="61"/>
      <c r="C137" s="48">
        <f>SUM('1. Форма сбора'!$F137,'1. Форма сбора'!$J137,'1. Форма сбора'!$N137:$AB137)</f>
        <v>0</v>
      </c>
      <c r="D137" s="62"/>
      <c r="E137" s="62"/>
      <c r="F137" s="63"/>
      <c r="G137" s="64"/>
      <c r="H137" s="64"/>
      <c r="I137" s="64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46" t="str">
        <f>IF(SUM('1. Форма сбора'!$F137,'1. Форма сбора'!$J137,'1. Форма сбора'!$N137:$Z137)&gt;='1. Форма сбора'!$C137,"Проверка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7" s="47" t="str">
        <f t="shared" si="2"/>
        <v>Проверка пройдена</v>
      </c>
    </row>
    <row r="138" spans="1:30" s="49" customFormat="1" x14ac:dyDescent="0.25">
      <c r="A138" s="61"/>
      <c r="B138" s="61"/>
      <c r="C138" s="48">
        <f>SUM('1. Форма сбора'!$F138,'1. Форма сбора'!$J138,'1. Форма сбора'!$N138:$AB138)</f>
        <v>0</v>
      </c>
      <c r="D138" s="62"/>
      <c r="E138" s="62"/>
      <c r="F138" s="63"/>
      <c r="G138" s="64"/>
      <c r="H138" s="64"/>
      <c r="I138" s="64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46" t="str">
        <f>IF(SUM('1. Форма сбора'!$F138,'1. Форма сбора'!$J138,'1. Форма сбора'!$N138:$Z138)&gt;='1. Форма сбора'!$C138,"Проверка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8" s="47" t="str">
        <f t="shared" si="2"/>
        <v>Проверка пройдена</v>
      </c>
    </row>
    <row r="139" spans="1:30" s="49" customFormat="1" x14ac:dyDescent="0.25">
      <c r="A139" s="61"/>
      <c r="B139" s="61"/>
      <c r="C139" s="48">
        <f>SUM('1. Форма сбора'!$F139,'1. Форма сбора'!$J139,'1. Форма сбора'!$N139:$AB139)</f>
        <v>0</v>
      </c>
      <c r="D139" s="62"/>
      <c r="E139" s="62"/>
      <c r="F139" s="63"/>
      <c r="G139" s="64"/>
      <c r="H139" s="64"/>
      <c r="I139" s="64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46" t="str">
        <f>IF(SUM('1. Форма сбора'!$F139,'1. Форма сбора'!$J139,'1. Форма сбора'!$N139:$Z139)&gt;='1. Форма сбора'!$C139,"Проверка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39" s="47" t="str">
        <f t="shared" si="2"/>
        <v>Проверка пройдена</v>
      </c>
    </row>
    <row r="140" spans="1:30" s="49" customFormat="1" x14ac:dyDescent="0.25">
      <c r="A140" s="61"/>
      <c r="B140" s="61"/>
      <c r="C140" s="48">
        <f>SUM('1. Форма сбора'!$F140,'1. Форма сбора'!$J140,'1. Форма сбора'!$N140:$AB140)</f>
        <v>0</v>
      </c>
      <c r="D140" s="62"/>
      <c r="E140" s="62"/>
      <c r="F140" s="63"/>
      <c r="G140" s="64"/>
      <c r="H140" s="64"/>
      <c r="I140" s="64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46" t="str">
        <f>IF(SUM('1. Форма сбора'!$F140,'1. Форма сбора'!$J140,'1. Форма сбора'!$N140:$Z140)&gt;='1. Форма сбора'!$C140,"Проверка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0" s="47" t="str">
        <f t="shared" si="2"/>
        <v>Проверка пройдена</v>
      </c>
    </row>
    <row r="141" spans="1:30" s="49" customFormat="1" x14ac:dyDescent="0.25">
      <c r="A141" s="61"/>
      <c r="B141" s="61"/>
      <c r="C141" s="48">
        <f>SUM('1. Форма сбора'!$F141,'1. Форма сбора'!$J141,'1. Форма сбора'!$N141:$AB141)</f>
        <v>0</v>
      </c>
      <c r="D141" s="62"/>
      <c r="E141" s="62"/>
      <c r="F141" s="63"/>
      <c r="G141" s="64"/>
      <c r="H141" s="64"/>
      <c r="I141" s="64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46" t="str">
        <f>IF(SUM('1. Форма сбора'!$F141,'1. Форма сбора'!$J141,'1. Форма сбора'!$N141:$Z141)&gt;='1. Форма сбора'!$C141,"Проверка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1" s="47" t="str">
        <f t="shared" si="2"/>
        <v>Проверка пройдена</v>
      </c>
    </row>
    <row r="142" spans="1:30" s="49" customFormat="1" x14ac:dyDescent="0.25">
      <c r="A142" s="61"/>
      <c r="B142" s="61"/>
      <c r="C142" s="48">
        <f>SUM('1. Форма сбора'!$F142,'1. Форма сбора'!$J142,'1. Форма сбора'!$N142:$AB142)</f>
        <v>0</v>
      </c>
      <c r="D142" s="62"/>
      <c r="E142" s="62"/>
      <c r="F142" s="63"/>
      <c r="G142" s="64"/>
      <c r="H142" s="64"/>
      <c r="I142" s="64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46" t="str">
        <f>IF(SUM('1. Форма сбора'!$F142,'1. Форма сбора'!$J142,'1. Форма сбора'!$N142:$Z142)&gt;='1. Форма сбора'!$C142,"Проверка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2" s="47" t="str">
        <f t="shared" si="2"/>
        <v>Проверка пройдена</v>
      </c>
    </row>
    <row r="143" spans="1:30" s="49" customFormat="1" x14ac:dyDescent="0.25">
      <c r="A143" s="61"/>
      <c r="B143" s="61"/>
      <c r="C143" s="48">
        <f>SUM('1. Форма сбора'!$F143,'1. Форма сбора'!$J143,'1. Форма сбора'!$N143:$AB143)</f>
        <v>0</v>
      </c>
      <c r="D143" s="62"/>
      <c r="E143" s="62"/>
      <c r="F143" s="63"/>
      <c r="G143" s="64"/>
      <c r="H143" s="64"/>
      <c r="I143" s="64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46" t="str">
        <f>IF(SUM('1. Форма сбора'!$F143,'1. Форма сбора'!$J143,'1. Форма сбора'!$N143:$Z143)&gt;='1. Форма сбора'!$C143,"Проверка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3" s="47" t="str">
        <f t="shared" si="2"/>
        <v>Проверка пройдена</v>
      </c>
    </row>
    <row r="144" spans="1:30" s="49" customFormat="1" x14ac:dyDescent="0.25">
      <c r="A144" s="61"/>
      <c r="B144" s="61"/>
      <c r="C144" s="48">
        <f>SUM('1. Форма сбора'!$F144,'1. Форма сбора'!$J144,'1. Форма сбора'!$N144:$AB144)</f>
        <v>0</v>
      </c>
      <c r="D144" s="62"/>
      <c r="E144" s="62"/>
      <c r="F144" s="63"/>
      <c r="G144" s="64"/>
      <c r="H144" s="64"/>
      <c r="I144" s="64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46" t="str">
        <f>IF(SUM('1. Форма сбора'!$F144,'1. Форма сбора'!$J144,'1. Форма сбора'!$N144:$Z144)&gt;='1. Форма сбора'!$C144,"Проверка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4" s="47" t="str">
        <f t="shared" si="2"/>
        <v>Проверка пройдена</v>
      </c>
    </row>
    <row r="145" spans="1:30" s="49" customFormat="1" x14ac:dyDescent="0.25">
      <c r="A145" s="61"/>
      <c r="B145" s="61"/>
      <c r="C145" s="48">
        <f>SUM('1. Форма сбора'!$F145,'1. Форма сбора'!$J145,'1. Форма сбора'!$N145:$AB145)</f>
        <v>0</v>
      </c>
      <c r="D145" s="62"/>
      <c r="E145" s="62"/>
      <c r="F145" s="63"/>
      <c r="G145" s="64"/>
      <c r="H145" s="64"/>
      <c r="I145" s="64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46" t="str">
        <f>IF(SUM('1. Форма сбора'!$F145,'1. Форма сбора'!$J145,'1. Форма сбора'!$N145:$Z145)&gt;='1. Форма сбора'!$C145,"Проверка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5" s="47" t="str">
        <f t="shared" si="2"/>
        <v>Проверка пройдена</v>
      </c>
    </row>
    <row r="146" spans="1:30" s="49" customFormat="1" x14ac:dyDescent="0.25">
      <c r="A146" s="61"/>
      <c r="B146" s="61"/>
      <c r="C146" s="48">
        <f>SUM('1. Форма сбора'!$F146,'1. Форма сбора'!$J146,'1. Форма сбора'!$N146:$AB146)</f>
        <v>0</v>
      </c>
      <c r="D146" s="62"/>
      <c r="E146" s="62"/>
      <c r="F146" s="63"/>
      <c r="G146" s="64"/>
      <c r="H146" s="64"/>
      <c r="I146" s="64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46" t="str">
        <f>IF(SUM('1. Форма сбора'!$F146,'1. Форма сбора'!$J146,'1. Форма сбора'!$N146:$Z146)&gt;='1. Форма сбора'!$C146,"Проверка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6" s="47" t="str">
        <f t="shared" si="2"/>
        <v>Проверка пройдена</v>
      </c>
    </row>
    <row r="147" spans="1:30" s="49" customFormat="1" x14ac:dyDescent="0.25">
      <c r="A147" s="61"/>
      <c r="B147" s="61"/>
      <c r="C147" s="48">
        <f>SUM('1. Форма сбора'!$F147,'1. Форма сбора'!$J147,'1. Форма сбора'!$N147:$AB147)</f>
        <v>0</v>
      </c>
      <c r="D147" s="62"/>
      <c r="E147" s="62"/>
      <c r="F147" s="63"/>
      <c r="G147" s="64"/>
      <c r="H147" s="64"/>
      <c r="I147" s="64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46" t="str">
        <f>IF(SUM('1. Форма сбора'!$F147,'1. Форма сбора'!$J147,'1. Форма сбора'!$N147:$Z147)&gt;='1. Форма сбора'!$C147,"Проверка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7" s="47" t="str">
        <f t="shared" si="2"/>
        <v>Проверка пройдена</v>
      </c>
    </row>
    <row r="148" spans="1:30" s="49" customFormat="1" x14ac:dyDescent="0.25">
      <c r="A148" s="61"/>
      <c r="B148" s="61"/>
      <c r="C148" s="48">
        <f>SUM('1. Форма сбора'!$F148,'1. Форма сбора'!$J148,'1. Форма сбора'!$N148:$AB148)</f>
        <v>0</v>
      </c>
      <c r="D148" s="62"/>
      <c r="E148" s="62"/>
      <c r="F148" s="63"/>
      <c r="G148" s="64"/>
      <c r="H148" s="64"/>
      <c r="I148" s="64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46" t="str">
        <f>IF(SUM('1. Форма сбора'!$F148,'1. Форма сбора'!$J148,'1. Форма сбора'!$N148:$Z148)&gt;='1. Форма сбора'!$C148,"Проверка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8" s="47" t="str">
        <f t="shared" si="2"/>
        <v>Проверка пройдена</v>
      </c>
    </row>
    <row r="149" spans="1:30" s="49" customFormat="1" x14ac:dyDescent="0.25">
      <c r="A149" s="61"/>
      <c r="B149" s="61"/>
      <c r="C149" s="48">
        <f>SUM('1. Форма сбора'!$F149,'1. Форма сбора'!$J149,'1. Форма сбора'!$N149:$AB149)</f>
        <v>0</v>
      </c>
      <c r="D149" s="62"/>
      <c r="E149" s="62"/>
      <c r="F149" s="63"/>
      <c r="G149" s="64"/>
      <c r="H149" s="64"/>
      <c r="I149" s="64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46" t="str">
        <f>IF(SUM('1. Форма сбора'!$F149,'1. Форма сбора'!$J149,'1. Форма сбора'!$N149:$Z149)&gt;='1. Форма сбора'!$C149,"Проверка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49" s="47" t="str">
        <f t="shared" si="2"/>
        <v>Проверка пройдена</v>
      </c>
    </row>
    <row r="150" spans="1:30" s="49" customFormat="1" x14ac:dyDescent="0.25">
      <c r="A150" s="61"/>
      <c r="B150" s="61"/>
      <c r="C150" s="48">
        <f>SUM('1. Форма сбора'!$F150,'1. Форма сбора'!$J150,'1. Форма сбора'!$N150:$AB150)</f>
        <v>0</v>
      </c>
      <c r="D150" s="62"/>
      <c r="E150" s="62"/>
      <c r="F150" s="63"/>
      <c r="G150" s="64"/>
      <c r="H150" s="64"/>
      <c r="I150" s="64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46" t="str">
        <f>IF(SUM('1. Форма сбора'!$F150,'1. Форма сбора'!$J150,'1. Форма сбора'!$N150:$Z150)&gt;='1. Форма сбора'!$C150,"Проверка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0" s="47" t="str">
        <f t="shared" si="2"/>
        <v>Проверка пройдена</v>
      </c>
    </row>
    <row r="151" spans="1:30" s="49" customFormat="1" x14ac:dyDescent="0.25">
      <c r="A151" s="61"/>
      <c r="B151" s="61"/>
      <c r="C151" s="48">
        <f>SUM('1. Форма сбора'!$F151,'1. Форма сбора'!$J151,'1. Форма сбора'!$N151:$AB151)</f>
        <v>0</v>
      </c>
      <c r="D151" s="62"/>
      <c r="E151" s="62"/>
      <c r="F151" s="63"/>
      <c r="G151" s="64"/>
      <c r="H151" s="64"/>
      <c r="I151" s="64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46" t="str">
        <f>IF(SUM('1. Форма сбора'!$F151,'1. Форма сбора'!$J151,'1. Форма сбора'!$N151:$Z151)&gt;='1. Форма сбора'!$C151,"Проверка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1" s="47" t="str">
        <f t="shared" si="2"/>
        <v>Проверка пройдена</v>
      </c>
    </row>
    <row r="152" spans="1:30" s="49" customFormat="1" x14ac:dyDescent="0.25">
      <c r="A152" s="61"/>
      <c r="B152" s="61"/>
      <c r="C152" s="48">
        <f>SUM('1. Форма сбора'!$F152,'1. Форма сбора'!$J152,'1. Форма сбора'!$N152:$AB152)</f>
        <v>0</v>
      </c>
      <c r="D152" s="62"/>
      <c r="E152" s="62"/>
      <c r="F152" s="63"/>
      <c r="G152" s="64"/>
      <c r="H152" s="64"/>
      <c r="I152" s="64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46" t="str">
        <f>IF(SUM('1. Форма сбора'!$F152,'1. Форма сбора'!$J152,'1. Форма сбора'!$N152:$Z152)&gt;='1. Форма сбора'!$C152,"Проверка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2" s="47" t="str">
        <f t="shared" si="2"/>
        <v>Проверка пройдена</v>
      </c>
    </row>
    <row r="153" spans="1:30" s="49" customFormat="1" x14ac:dyDescent="0.25">
      <c r="A153" s="61"/>
      <c r="B153" s="61"/>
      <c r="C153" s="48">
        <f>SUM('1. Форма сбора'!$F153,'1. Форма сбора'!$J153,'1. Форма сбора'!$N153:$AB153)</f>
        <v>0</v>
      </c>
      <c r="D153" s="62"/>
      <c r="E153" s="62"/>
      <c r="F153" s="63"/>
      <c r="G153" s="64"/>
      <c r="H153" s="64"/>
      <c r="I153" s="64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46" t="str">
        <f>IF(SUM('1. Форма сбора'!$F153,'1. Форма сбора'!$J153,'1. Форма сбора'!$N153:$Z153)&gt;='1. Форма сбора'!$C153,"Проверка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3" s="47" t="str">
        <f t="shared" si="2"/>
        <v>Проверка пройдена</v>
      </c>
    </row>
    <row r="154" spans="1:30" s="49" customFormat="1" x14ac:dyDescent="0.25">
      <c r="A154" s="61"/>
      <c r="B154" s="61"/>
      <c r="C154" s="48">
        <f>SUM('1. Форма сбора'!$F154,'1. Форма сбора'!$J154,'1. Форма сбора'!$N154:$AB154)</f>
        <v>0</v>
      </c>
      <c r="D154" s="62"/>
      <c r="E154" s="62"/>
      <c r="F154" s="63"/>
      <c r="G154" s="64"/>
      <c r="H154" s="64"/>
      <c r="I154" s="64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46" t="str">
        <f>IF(SUM('1. Форма сбора'!$F154,'1. Форма сбора'!$J154,'1. Форма сбора'!$N154:$Z154)&gt;='1. Форма сбора'!$C154,"Проверка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4" s="47" t="str">
        <f t="shared" si="2"/>
        <v>Проверка пройдена</v>
      </c>
    </row>
    <row r="155" spans="1:30" s="49" customFormat="1" x14ac:dyDescent="0.25">
      <c r="A155" s="61"/>
      <c r="B155" s="61"/>
      <c r="C155" s="48">
        <f>SUM('1. Форма сбора'!$F155,'1. Форма сбора'!$J155,'1. Форма сбора'!$N155:$AB155)</f>
        <v>0</v>
      </c>
      <c r="D155" s="62"/>
      <c r="E155" s="62"/>
      <c r="F155" s="63"/>
      <c r="G155" s="64"/>
      <c r="H155" s="64"/>
      <c r="I155" s="64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46" t="str">
        <f>IF(SUM('1. Форма сбора'!$F155,'1. Форма сбора'!$J155,'1. Форма сбора'!$N155:$Z155)&gt;='1. Форма сбора'!$C155,"Проверка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5" s="47" t="str">
        <f t="shared" si="2"/>
        <v>Проверка пройдена</v>
      </c>
    </row>
    <row r="156" spans="1:30" s="49" customFormat="1" x14ac:dyDescent="0.25">
      <c r="A156" s="61"/>
      <c r="B156" s="61"/>
      <c r="C156" s="48">
        <f>SUM('1. Форма сбора'!$F156,'1. Форма сбора'!$J156,'1. Форма сбора'!$N156:$AB156)</f>
        <v>0</v>
      </c>
      <c r="D156" s="62"/>
      <c r="E156" s="62"/>
      <c r="F156" s="63"/>
      <c r="G156" s="64"/>
      <c r="H156" s="64"/>
      <c r="I156" s="64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46" t="str">
        <f>IF(SUM('1. Форма сбора'!$F156,'1. Форма сбора'!$J156,'1. Форма сбора'!$N156:$Z156)&gt;='1. Форма сбора'!$C156,"Проверка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6" s="47" t="str">
        <f t="shared" si="2"/>
        <v>Проверка пройдена</v>
      </c>
    </row>
    <row r="157" spans="1:30" s="49" customFormat="1" x14ac:dyDescent="0.25">
      <c r="A157" s="61"/>
      <c r="B157" s="61"/>
      <c r="C157" s="48">
        <f>SUM('1. Форма сбора'!$F157,'1. Форма сбора'!$J157,'1. Форма сбора'!$N157:$AB157)</f>
        <v>0</v>
      </c>
      <c r="D157" s="62"/>
      <c r="E157" s="62"/>
      <c r="F157" s="63"/>
      <c r="G157" s="64"/>
      <c r="H157" s="64"/>
      <c r="I157" s="64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46" t="str">
        <f>IF(SUM('1. Форма сбора'!$F157,'1. Форма сбора'!$J157,'1. Форма сбора'!$N157:$Z157)&gt;='1. Форма сбора'!$C157,"Проверка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7" s="47" t="str">
        <f t="shared" si="2"/>
        <v>Проверка пройдена</v>
      </c>
    </row>
    <row r="158" spans="1:30" s="49" customFormat="1" x14ac:dyDescent="0.25">
      <c r="A158" s="61"/>
      <c r="B158" s="61"/>
      <c r="C158" s="48">
        <f>SUM('1. Форма сбора'!$F158,'1. Форма сбора'!$J158,'1. Форма сбора'!$N158:$AB158)</f>
        <v>0</v>
      </c>
      <c r="D158" s="62"/>
      <c r="E158" s="62"/>
      <c r="F158" s="63"/>
      <c r="G158" s="64"/>
      <c r="H158" s="64"/>
      <c r="I158" s="64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46" t="str">
        <f>IF(SUM('1. Форма сбора'!$F158,'1. Форма сбора'!$J158,'1. Форма сбора'!$N158:$Z158)&gt;='1. Форма сбора'!$C158,"Проверка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8" s="47" t="str">
        <f t="shared" si="2"/>
        <v>Проверка пройдена</v>
      </c>
    </row>
    <row r="159" spans="1:30" s="49" customFormat="1" x14ac:dyDescent="0.25">
      <c r="A159" s="61"/>
      <c r="B159" s="61"/>
      <c r="C159" s="48">
        <f>SUM('1. Форма сбора'!$F159,'1. Форма сбора'!$J159,'1. Форма сбора'!$N159:$AB159)</f>
        <v>0</v>
      </c>
      <c r="D159" s="62"/>
      <c r="E159" s="62"/>
      <c r="F159" s="63"/>
      <c r="G159" s="64"/>
      <c r="H159" s="64"/>
      <c r="I159" s="64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46" t="str">
        <f>IF(SUM('1. Форма сбора'!$F159,'1. Форма сбора'!$J159,'1. Форма сбора'!$N159:$Z159)&gt;='1. Форма сбора'!$C159,"Проверка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59" s="47" t="str">
        <f t="shared" si="2"/>
        <v>Проверка пройдена</v>
      </c>
    </row>
    <row r="160" spans="1:30" s="49" customFormat="1" x14ac:dyDescent="0.25">
      <c r="A160" s="61"/>
      <c r="B160" s="61"/>
      <c r="C160" s="48">
        <f>SUM('1. Форма сбора'!$F160,'1. Форма сбора'!$J160,'1. Форма сбора'!$N160:$AB160)</f>
        <v>0</v>
      </c>
      <c r="D160" s="62"/>
      <c r="E160" s="62"/>
      <c r="F160" s="63"/>
      <c r="G160" s="64"/>
      <c r="H160" s="64"/>
      <c r="I160" s="64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46" t="str">
        <f>IF(SUM('1. Форма сбора'!$F160,'1. Форма сбора'!$J160,'1. Форма сбора'!$N160:$Z160)&gt;='1. Форма сбора'!$C160,"Проверка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0" s="47" t="str">
        <f t="shared" si="2"/>
        <v>Проверка пройдена</v>
      </c>
    </row>
    <row r="161" spans="1:30" s="49" customFormat="1" x14ac:dyDescent="0.25">
      <c r="A161" s="61"/>
      <c r="B161" s="61"/>
      <c r="C161" s="48">
        <f>SUM('1. Форма сбора'!$F161,'1. Форма сбора'!$J161,'1. Форма сбора'!$N161:$AB161)</f>
        <v>0</v>
      </c>
      <c r="D161" s="62"/>
      <c r="E161" s="62"/>
      <c r="F161" s="63"/>
      <c r="G161" s="64"/>
      <c r="H161" s="64"/>
      <c r="I161" s="64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46" t="str">
        <f>IF(SUM('1. Форма сбора'!$F161,'1. Форма сбора'!$J161,'1. Форма сбора'!$N161:$Z161)&gt;='1. Форма сбора'!$C161,"Проверка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1" s="47" t="str">
        <f t="shared" si="2"/>
        <v>Проверка пройдена</v>
      </c>
    </row>
    <row r="162" spans="1:30" s="49" customFormat="1" x14ac:dyDescent="0.25">
      <c r="A162" s="61"/>
      <c r="B162" s="61"/>
      <c r="C162" s="48">
        <f>SUM('1. Форма сбора'!$F162,'1. Форма сбора'!$J162,'1. Форма сбора'!$N162:$AB162)</f>
        <v>0</v>
      </c>
      <c r="D162" s="62"/>
      <c r="E162" s="62"/>
      <c r="F162" s="63"/>
      <c r="G162" s="64"/>
      <c r="H162" s="64"/>
      <c r="I162" s="64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46" t="str">
        <f>IF(SUM('1. Форма сбора'!$F162,'1. Форма сбора'!$J162,'1. Форма сбора'!$N162:$Z162)&gt;='1. Форма сбора'!$C162,"Проверка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2" s="47" t="str">
        <f t="shared" si="2"/>
        <v>Проверка пройдена</v>
      </c>
    </row>
    <row r="163" spans="1:30" s="49" customFormat="1" x14ac:dyDescent="0.25">
      <c r="A163" s="61"/>
      <c r="B163" s="61"/>
      <c r="C163" s="48">
        <f>SUM('1. Форма сбора'!$F163,'1. Форма сбора'!$J163,'1. Форма сбора'!$N163:$AB163)</f>
        <v>0</v>
      </c>
      <c r="D163" s="62"/>
      <c r="E163" s="62"/>
      <c r="F163" s="63"/>
      <c r="G163" s="64"/>
      <c r="H163" s="64"/>
      <c r="I163" s="64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46" t="str">
        <f>IF(SUM('1. Форма сбора'!$F163,'1. Форма сбора'!$J163,'1. Форма сбора'!$N163:$Z163)&gt;='1. Форма сбора'!$C163,"Проверка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3" s="47" t="str">
        <f t="shared" si="2"/>
        <v>Проверка пройдена</v>
      </c>
    </row>
    <row r="164" spans="1:30" s="49" customFormat="1" x14ac:dyDescent="0.25">
      <c r="A164" s="61"/>
      <c r="B164" s="61"/>
      <c r="C164" s="48">
        <f>SUM('1. Форма сбора'!$F164,'1. Форма сбора'!$J164,'1. Форма сбора'!$N164:$AB164)</f>
        <v>0</v>
      </c>
      <c r="D164" s="62"/>
      <c r="E164" s="62"/>
      <c r="F164" s="63"/>
      <c r="G164" s="64"/>
      <c r="H164" s="64"/>
      <c r="I164" s="64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46" t="str">
        <f>IF(SUM('1. Форма сбора'!$F164,'1. Форма сбора'!$J164,'1. Форма сбора'!$N164:$Z164)&gt;='1. Форма сбора'!$C164,"Проверка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4" s="47" t="str">
        <f t="shared" si="2"/>
        <v>Проверка пройдена</v>
      </c>
    </row>
    <row r="165" spans="1:30" s="49" customFormat="1" x14ac:dyDescent="0.25">
      <c r="A165" s="61"/>
      <c r="B165" s="61"/>
      <c r="C165" s="48">
        <f>SUM('1. Форма сбора'!$F165,'1. Форма сбора'!$J165,'1. Форма сбора'!$N165:$AB165)</f>
        <v>0</v>
      </c>
      <c r="D165" s="62"/>
      <c r="E165" s="62"/>
      <c r="F165" s="63"/>
      <c r="G165" s="64"/>
      <c r="H165" s="64"/>
      <c r="I165" s="64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46" t="str">
        <f>IF(SUM('1. Форма сбора'!$F165,'1. Форма сбора'!$J165,'1. Форма сбора'!$N165:$Z165)&gt;='1. Форма сбора'!$C165,"Проверка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5" s="47" t="str">
        <f t="shared" si="2"/>
        <v>Проверка пройдена</v>
      </c>
    </row>
    <row r="166" spans="1:30" s="49" customFormat="1" x14ac:dyDescent="0.25">
      <c r="A166" s="61"/>
      <c r="B166" s="61"/>
      <c r="C166" s="48">
        <f>SUM('1. Форма сбора'!$F166,'1. Форма сбора'!$J166,'1. Форма сбора'!$N166:$AB166)</f>
        <v>0</v>
      </c>
      <c r="D166" s="62"/>
      <c r="E166" s="62"/>
      <c r="F166" s="63"/>
      <c r="G166" s="64"/>
      <c r="H166" s="64"/>
      <c r="I166" s="64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46" t="str">
        <f>IF(SUM('1. Форма сбора'!$F166,'1. Форма сбора'!$J166,'1. Форма сбора'!$N166:$Z166)&gt;='1. Форма сбора'!$C166,"Проверка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6" s="47" t="str">
        <f t="shared" si="2"/>
        <v>Проверка пройдена</v>
      </c>
    </row>
    <row r="167" spans="1:30" s="49" customFormat="1" x14ac:dyDescent="0.25">
      <c r="A167" s="61"/>
      <c r="B167" s="61"/>
      <c r="C167" s="48">
        <f>SUM('1. Форма сбора'!$F167,'1. Форма сбора'!$J167,'1. Форма сбора'!$N167:$AB167)</f>
        <v>0</v>
      </c>
      <c r="D167" s="62"/>
      <c r="E167" s="62"/>
      <c r="F167" s="63"/>
      <c r="G167" s="64"/>
      <c r="H167" s="64"/>
      <c r="I167" s="64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46" t="str">
        <f>IF(SUM('1. Форма сбора'!$F167,'1. Форма сбора'!$J167,'1. Форма сбора'!$N167:$Z167)&gt;='1. Форма сбора'!$C167,"Проверка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7" s="47" t="str">
        <f t="shared" si="2"/>
        <v>Проверка пройдена</v>
      </c>
    </row>
    <row r="168" spans="1:30" s="49" customFormat="1" x14ac:dyDescent="0.25">
      <c r="A168" s="61"/>
      <c r="B168" s="61"/>
      <c r="C168" s="48">
        <f>SUM('1. Форма сбора'!$F168,'1. Форма сбора'!$J168,'1. Форма сбора'!$N168:$AB168)</f>
        <v>0</v>
      </c>
      <c r="D168" s="62"/>
      <c r="E168" s="62"/>
      <c r="F168" s="63"/>
      <c r="G168" s="64"/>
      <c r="H168" s="64"/>
      <c r="I168" s="64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46" t="str">
        <f>IF(SUM('1. Форма сбора'!$F168,'1. Форма сбора'!$J168,'1. Форма сбора'!$N168:$Z168)&gt;='1. Форма сбора'!$C168,"Проверка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8" s="47" t="str">
        <f t="shared" si="2"/>
        <v>Проверка пройдена</v>
      </c>
    </row>
    <row r="169" spans="1:30" s="49" customFormat="1" x14ac:dyDescent="0.25">
      <c r="A169" s="61"/>
      <c r="B169" s="61"/>
      <c r="C169" s="48">
        <f>SUM('1. Форма сбора'!$F169,'1. Форма сбора'!$J169,'1. Форма сбора'!$N169:$AB169)</f>
        <v>0</v>
      </c>
      <c r="D169" s="62"/>
      <c r="E169" s="62"/>
      <c r="F169" s="63"/>
      <c r="G169" s="64"/>
      <c r="H169" s="64"/>
      <c r="I169" s="64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46" t="str">
        <f>IF(SUM('1. Форма сбора'!$F169,'1. Форма сбора'!$J169,'1. Форма сбора'!$N169:$Z169)&gt;='1. Форма сбора'!$C169,"Проверка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69" s="47" t="str">
        <f t="shared" si="2"/>
        <v>Проверка пройдена</v>
      </c>
    </row>
    <row r="170" spans="1:30" s="49" customFormat="1" x14ac:dyDescent="0.25">
      <c r="A170" s="61"/>
      <c r="B170" s="61"/>
      <c r="C170" s="48">
        <f>SUM('1. Форма сбора'!$F170,'1. Форма сбора'!$J170,'1. Форма сбора'!$N170:$AB170)</f>
        <v>0</v>
      </c>
      <c r="D170" s="62"/>
      <c r="E170" s="62"/>
      <c r="F170" s="63"/>
      <c r="G170" s="64"/>
      <c r="H170" s="64"/>
      <c r="I170" s="64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46" t="str">
        <f>IF(SUM('1. Форма сбора'!$F170,'1. Форма сбора'!$J170,'1. Форма сбора'!$N170:$Z170)&gt;='1. Форма сбора'!$C170,"Проверка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0" s="47" t="str">
        <f t="shared" si="2"/>
        <v>Проверка пройдена</v>
      </c>
    </row>
    <row r="171" spans="1:30" s="49" customFormat="1" x14ac:dyDescent="0.25">
      <c r="A171" s="61"/>
      <c r="B171" s="61"/>
      <c r="C171" s="48">
        <f>SUM('1. Форма сбора'!$F171,'1. Форма сбора'!$J171,'1. Форма сбора'!$N171:$AB171)</f>
        <v>0</v>
      </c>
      <c r="D171" s="62"/>
      <c r="E171" s="62"/>
      <c r="F171" s="63"/>
      <c r="G171" s="64"/>
      <c r="H171" s="64"/>
      <c r="I171" s="64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46" t="str">
        <f>IF(SUM('1. Форма сбора'!$F171,'1. Форма сбора'!$J171,'1. Форма сбора'!$N171:$Z171)&gt;='1. Форма сбора'!$C171,"Проверка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1" s="47" t="str">
        <f t="shared" si="2"/>
        <v>Проверка пройдена</v>
      </c>
    </row>
    <row r="172" spans="1:30" s="49" customFormat="1" x14ac:dyDescent="0.25">
      <c r="A172" s="61"/>
      <c r="B172" s="61"/>
      <c r="C172" s="48">
        <f>SUM('1. Форма сбора'!$F172,'1. Форма сбора'!$J172,'1. Форма сбора'!$N172:$AB172)</f>
        <v>0</v>
      </c>
      <c r="D172" s="62"/>
      <c r="E172" s="62"/>
      <c r="F172" s="63"/>
      <c r="G172" s="64"/>
      <c r="H172" s="64"/>
      <c r="I172" s="64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46" t="str">
        <f>IF(SUM('1. Форма сбора'!$F172,'1. Форма сбора'!$J172,'1. Форма сбора'!$N172:$Z172)&gt;='1. Форма сбора'!$C172,"Проверка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2" s="47" t="str">
        <f t="shared" si="2"/>
        <v>Проверка пройдена</v>
      </c>
    </row>
    <row r="173" spans="1:30" s="49" customFormat="1" x14ac:dyDescent="0.25">
      <c r="A173" s="61"/>
      <c r="B173" s="61"/>
      <c r="C173" s="48">
        <f>SUM('1. Форма сбора'!$F173,'1. Форма сбора'!$J173,'1. Форма сбора'!$N173:$AB173)</f>
        <v>0</v>
      </c>
      <c r="D173" s="62"/>
      <c r="E173" s="62"/>
      <c r="F173" s="63"/>
      <c r="G173" s="64"/>
      <c r="H173" s="64"/>
      <c r="I173" s="64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46" t="str">
        <f>IF(SUM('1. Форма сбора'!$F173,'1. Форма сбора'!$J173,'1. Форма сбора'!$N173:$Z173)&gt;='1. Форма сбора'!$C173,"Проверка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3" s="47" t="str">
        <f t="shared" si="2"/>
        <v>Проверка пройдена</v>
      </c>
    </row>
    <row r="174" spans="1:30" s="49" customFormat="1" x14ac:dyDescent="0.25">
      <c r="A174" s="61"/>
      <c r="B174" s="61"/>
      <c r="C174" s="48">
        <f>SUM('1. Форма сбора'!$F174,'1. Форма сбора'!$J174,'1. Форма сбора'!$N174:$AB174)</f>
        <v>0</v>
      </c>
      <c r="D174" s="62"/>
      <c r="E174" s="62"/>
      <c r="F174" s="63"/>
      <c r="G174" s="64"/>
      <c r="H174" s="64"/>
      <c r="I174" s="64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46" t="str">
        <f>IF(SUM('1. Форма сбора'!$F174,'1. Форма сбора'!$J174,'1. Форма сбора'!$N174:$Z174)&gt;='1. Форма сбора'!$C174,"Проверка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4" s="47" t="str">
        <f t="shared" si="2"/>
        <v>Проверка пройдена</v>
      </c>
    </row>
    <row r="175" spans="1:30" s="49" customFormat="1" x14ac:dyDescent="0.25">
      <c r="A175" s="61"/>
      <c r="B175" s="61"/>
      <c r="C175" s="48">
        <f>SUM('1. Форма сбора'!$F175,'1. Форма сбора'!$J175,'1. Форма сбора'!$N175:$AB175)</f>
        <v>0</v>
      </c>
      <c r="D175" s="62"/>
      <c r="E175" s="62"/>
      <c r="F175" s="63"/>
      <c r="G175" s="64"/>
      <c r="H175" s="64"/>
      <c r="I175" s="64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46" t="str">
        <f>IF(SUM('1. Форма сбора'!$F175,'1. Форма сбора'!$J175,'1. Форма сбора'!$N175:$Z175)&gt;='1. Форма сбора'!$C175,"Проверка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5" s="47" t="str">
        <f t="shared" si="2"/>
        <v>Проверка пройдена</v>
      </c>
    </row>
    <row r="176" spans="1:30" s="49" customFormat="1" x14ac:dyDescent="0.25">
      <c r="A176" s="61"/>
      <c r="B176" s="61"/>
      <c r="C176" s="48">
        <f>SUM('1. Форма сбора'!$F176,'1. Форма сбора'!$J176,'1. Форма сбора'!$N176:$AB176)</f>
        <v>0</v>
      </c>
      <c r="D176" s="62"/>
      <c r="E176" s="62"/>
      <c r="F176" s="63"/>
      <c r="G176" s="64"/>
      <c r="H176" s="64"/>
      <c r="I176" s="64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46" t="str">
        <f>IF(SUM('1. Форма сбора'!$F176,'1. Форма сбора'!$J176,'1. Форма сбора'!$N176:$Z176)&gt;='1. Форма сбора'!$C176,"Проверка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6" s="47" t="str">
        <f t="shared" si="2"/>
        <v>Проверка пройдена</v>
      </c>
    </row>
    <row r="177" spans="1:30" s="49" customFormat="1" x14ac:dyDescent="0.25">
      <c r="A177" s="61"/>
      <c r="B177" s="61"/>
      <c r="C177" s="48">
        <f>SUM('1. Форма сбора'!$F177,'1. Форма сбора'!$J177,'1. Форма сбора'!$N177:$AB177)</f>
        <v>0</v>
      </c>
      <c r="D177" s="62"/>
      <c r="E177" s="62"/>
      <c r="F177" s="63"/>
      <c r="G177" s="64"/>
      <c r="H177" s="64"/>
      <c r="I177" s="64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46" t="str">
        <f>IF(SUM('1. Форма сбора'!$F177,'1. Форма сбора'!$J177,'1. Форма сбора'!$N177:$Z177)&gt;='1. Форма сбора'!$C177,"Проверка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7" s="47" t="str">
        <f t="shared" si="2"/>
        <v>Проверка пройдена</v>
      </c>
    </row>
    <row r="178" spans="1:30" s="49" customFormat="1" x14ac:dyDescent="0.25">
      <c r="A178" s="61"/>
      <c r="B178" s="61"/>
      <c r="C178" s="48">
        <f>SUM('1. Форма сбора'!$F178,'1. Форма сбора'!$J178,'1. Форма сбора'!$N178:$AB178)</f>
        <v>0</v>
      </c>
      <c r="D178" s="62"/>
      <c r="E178" s="62"/>
      <c r="F178" s="63"/>
      <c r="G178" s="64"/>
      <c r="H178" s="64"/>
      <c r="I178" s="64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46" t="str">
        <f>IF(SUM('1. Форма сбора'!$F178,'1. Форма сбора'!$J178,'1. Форма сбора'!$N178:$Z178)&gt;='1. Форма сбора'!$C178,"Проверка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8" s="47" t="str">
        <f t="shared" si="2"/>
        <v>Проверка пройдена</v>
      </c>
    </row>
    <row r="179" spans="1:30" s="49" customFormat="1" x14ac:dyDescent="0.25">
      <c r="A179" s="61"/>
      <c r="B179" s="61"/>
      <c r="C179" s="48">
        <f>SUM('1. Форма сбора'!$F179,'1. Форма сбора'!$J179,'1. Форма сбора'!$N179:$AB179)</f>
        <v>0</v>
      </c>
      <c r="D179" s="62"/>
      <c r="E179" s="62"/>
      <c r="F179" s="63"/>
      <c r="G179" s="64"/>
      <c r="H179" s="64"/>
      <c r="I179" s="64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46" t="str">
        <f>IF(SUM('1. Форма сбора'!$F179,'1. Форма сбора'!$J179,'1. Форма сбора'!$N179:$Z179)&gt;='1. Форма сбора'!$C179,"Проверка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79" s="47" t="str">
        <f t="shared" si="2"/>
        <v>Проверка пройдена</v>
      </c>
    </row>
    <row r="180" spans="1:30" s="49" customFormat="1" x14ac:dyDescent="0.25">
      <c r="A180" s="61"/>
      <c r="B180" s="61"/>
      <c r="C180" s="48">
        <f>SUM('1. Форма сбора'!$F180,'1. Форма сбора'!$J180,'1. Форма сбора'!$N180:$AB180)</f>
        <v>0</v>
      </c>
      <c r="D180" s="62"/>
      <c r="E180" s="62"/>
      <c r="F180" s="63"/>
      <c r="G180" s="64"/>
      <c r="H180" s="64"/>
      <c r="I180" s="64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46" t="str">
        <f>IF(SUM('1. Форма сбора'!$F180,'1. Форма сбора'!$J180,'1. Форма сбора'!$N180:$Z180)&gt;='1. Форма сбора'!$C180,"Проверка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0" s="47" t="str">
        <f t="shared" si="2"/>
        <v>Проверка пройдена</v>
      </c>
    </row>
    <row r="181" spans="1:30" s="49" customFormat="1" x14ac:dyDescent="0.25">
      <c r="A181" s="61"/>
      <c r="B181" s="61"/>
      <c r="C181" s="48">
        <f>SUM('1. Форма сбора'!$F181,'1. Форма сбора'!$J181,'1. Форма сбора'!$N181:$AB181)</f>
        <v>0</v>
      </c>
      <c r="D181" s="62"/>
      <c r="E181" s="62"/>
      <c r="F181" s="63"/>
      <c r="G181" s="64"/>
      <c r="H181" s="64"/>
      <c r="I181" s="64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46" t="str">
        <f>IF(SUM('1. Форма сбора'!$F181,'1. Форма сбора'!$J181,'1. Форма сбора'!$N181:$Z181)&gt;='1. Форма сбора'!$C181,"Проверка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1" s="47" t="str">
        <f t="shared" si="2"/>
        <v>Проверка пройдена</v>
      </c>
    </row>
    <row r="182" spans="1:30" s="49" customFormat="1" x14ac:dyDescent="0.25">
      <c r="A182" s="61"/>
      <c r="B182" s="61"/>
      <c r="C182" s="48">
        <f>SUM('1. Форма сбора'!$F182,'1. Форма сбора'!$J182,'1. Форма сбора'!$N182:$AB182)</f>
        <v>0</v>
      </c>
      <c r="D182" s="62"/>
      <c r="E182" s="62"/>
      <c r="F182" s="63"/>
      <c r="G182" s="64"/>
      <c r="H182" s="64"/>
      <c r="I182" s="64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46" t="str">
        <f>IF(SUM('1. Форма сбора'!$F182,'1. Форма сбора'!$J182,'1. Форма сбора'!$N182:$Z182)&gt;='1. Форма сбора'!$C182,"Проверка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2" s="47" t="str">
        <f t="shared" si="2"/>
        <v>Проверка пройдена</v>
      </c>
    </row>
    <row r="183" spans="1:30" s="49" customFormat="1" x14ac:dyDescent="0.25">
      <c r="A183" s="61"/>
      <c r="B183" s="61"/>
      <c r="C183" s="48">
        <f>SUM('1. Форма сбора'!$F183,'1. Форма сбора'!$J183,'1. Форма сбора'!$N183:$AB183)</f>
        <v>0</v>
      </c>
      <c r="D183" s="62"/>
      <c r="E183" s="62"/>
      <c r="F183" s="63"/>
      <c r="G183" s="64"/>
      <c r="H183" s="64"/>
      <c r="I183" s="64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46" t="str">
        <f>IF(SUM('1. Форма сбора'!$F183,'1. Форма сбора'!$J183,'1. Форма сбора'!$N183:$Z183)&gt;='1. Форма сбора'!$C183,"Проверка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3" s="47" t="str">
        <f t="shared" si="2"/>
        <v>Проверка пройдена</v>
      </c>
    </row>
    <row r="184" spans="1:30" s="49" customFormat="1" x14ac:dyDescent="0.25">
      <c r="A184" s="61"/>
      <c r="B184" s="61"/>
      <c r="C184" s="48">
        <f>SUM('1. Форма сбора'!$F184,'1. Форма сбора'!$J184,'1. Форма сбора'!$N184:$AB184)</f>
        <v>0</v>
      </c>
      <c r="D184" s="62"/>
      <c r="E184" s="62"/>
      <c r="F184" s="63"/>
      <c r="G184" s="64"/>
      <c r="H184" s="64"/>
      <c r="I184" s="64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46" t="str">
        <f>IF(SUM('1. Форма сбора'!$F184,'1. Форма сбора'!$J184,'1. Форма сбора'!$N184:$Z184)&gt;='1. Форма сбора'!$C184,"Проверка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4" s="47" t="str">
        <f t="shared" si="2"/>
        <v>Проверка пройдена</v>
      </c>
    </row>
    <row r="185" spans="1:30" s="49" customFormat="1" x14ac:dyDescent="0.25">
      <c r="A185" s="61"/>
      <c r="B185" s="61"/>
      <c r="C185" s="48">
        <f>SUM('1. Форма сбора'!$F185,'1. Форма сбора'!$J185,'1. Форма сбора'!$N185:$AB185)</f>
        <v>0</v>
      </c>
      <c r="D185" s="62"/>
      <c r="E185" s="62"/>
      <c r="F185" s="63"/>
      <c r="G185" s="64"/>
      <c r="H185" s="64"/>
      <c r="I185" s="64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46" t="str">
        <f>IF(SUM('1. Форма сбора'!$F185,'1. Форма сбора'!$J185,'1. Форма сбора'!$N185:$Z185)&gt;='1. Форма сбора'!$C185,"Проверка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5" s="47" t="str">
        <f t="shared" si="2"/>
        <v>Проверка пройдена</v>
      </c>
    </row>
    <row r="186" spans="1:30" s="49" customFormat="1" x14ac:dyDescent="0.25">
      <c r="A186" s="61"/>
      <c r="B186" s="61"/>
      <c r="C186" s="48">
        <f>SUM('1. Форма сбора'!$F186,'1. Форма сбора'!$J186,'1. Форма сбора'!$N186:$AB186)</f>
        <v>0</v>
      </c>
      <c r="D186" s="62"/>
      <c r="E186" s="62"/>
      <c r="F186" s="63"/>
      <c r="G186" s="64"/>
      <c r="H186" s="64"/>
      <c r="I186" s="64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46" t="str">
        <f>IF(SUM('1. Форма сбора'!$F186,'1. Форма сбора'!$J186,'1. Форма сбора'!$N186:$Z186)&gt;='1. Форма сбора'!$C186,"Проверка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6" s="47" t="str">
        <f t="shared" si="2"/>
        <v>Проверка пройдена</v>
      </c>
    </row>
    <row r="187" spans="1:30" s="49" customFormat="1" x14ac:dyDescent="0.25">
      <c r="A187" s="61"/>
      <c r="B187" s="61"/>
      <c r="C187" s="48">
        <f>SUM('1. Форма сбора'!$F187,'1. Форма сбора'!$J187,'1. Форма сбора'!$N187:$AB187)</f>
        <v>0</v>
      </c>
      <c r="D187" s="61"/>
      <c r="E187" s="62"/>
      <c r="F187" s="63"/>
      <c r="G187" s="64"/>
      <c r="H187" s="64"/>
      <c r="I187" s="64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46" t="str">
        <f>IF(SUM('1. Форма сбора'!$F187,'1. Форма сбора'!$J187,'1. Форма сбора'!$N187:$Z187)&gt;='1. Форма сбора'!$C187,"Проверка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7" s="47" t="str">
        <f t="shared" si="2"/>
        <v>Проверка пройдена</v>
      </c>
    </row>
    <row r="188" spans="1:30" s="49" customFormat="1" x14ac:dyDescent="0.25">
      <c r="A188" s="61"/>
      <c r="B188" s="61"/>
      <c r="C188" s="48">
        <f>SUM('1. Форма сбора'!$F188,'1. Форма сбора'!$J188,'1. Форма сбора'!$N188:$AB188)</f>
        <v>0</v>
      </c>
      <c r="D188" s="61"/>
      <c r="E188" s="62"/>
      <c r="F188" s="63"/>
      <c r="G188" s="64"/>
      <c r="H188" s="64"/>
      <c r="I188" s="64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46" t="str">
        <f>IF(SUM('1. Форма сбора'!$F188,'1. Форма сбора'!$J188,'1. Форма сбора'!$N188:$Z188)&gt;='1. Форма сбора'!$C188,"Проверка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8" s="47" t="str">
        <f t="shared" si="2"/>
        <v>Проверка пройдена</v>
      </c>
    </row>
    <row r="189" spans="1:30" s="49" customFormat="1" x14ac:dyDescent="0.25">
      <c r="A189" s="61"/>
      <c r="B189" s="61"/>
      <c r="C189" s="48">
        <f>SUM('1. Форма сбора'!$F189,'1. Форма сбора'!$J189,'1. Форма сбора'!$N189:$AB189)</f>
        <v>0</v>
      </c>
      <c r="D189" s="61"/>
      <c r="E189" s="62"/>
      <c r="F189" s="63"/>
      <c r="G189" s="64"/>
      <c r="H189" s="64"/>
      <c r="I189" s="64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46" t="str">
        <f>IF(SUM('1. Форма сбора'!$F189,'1. Форма сбора'!$J189,'1. Форма сбора'!$N189:$Z189)&gt;='1. Форма сбора'!$C189,"Проверка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89" s="47" t="str">
        <f t="shared" si="2"/>
        <v>Проверка пройдена</v>
      </c>
    </row>
    <row r="190" spans="1:30" s="49" customFormat="1" x14ac:dyDescent="0.25">
      <c r="A190" s="61"/>
      <c r="B190" s="61"/>
      <c r="C190" s="48">
        <f>SUM('1. Форма сбора'!$F190,'1. Форма сбора'!$J190,'1. Форма сбора'!$N190:$AB190)</f>
        <v>0</v>
      </c>
      <c r="D190" s="61"/>
      <c r="E190" s="62"/>
      <c r="F190" s="63"/>
      <c r="G190" s="64"/>
      <c r="H190" s="64"/>
      <c r="I190" s="64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46" t="str">
        <f>IF(SUM('1. Форма сбора'!$F190,'1. Форма сбора'!$J190,'1. Форма сбора'!$N190:$Z190)&gt;='1. Форма сбора'!$C190,"Проверка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0" s="47" t="str">
        <f t="shared" si="2"/>
        <v>Проверка пройдена</v>
      </c>
    </row>
    <row r="191" spans="1:30" s="49" customFormat="1" x14ac:dyDescent="0.25">
      <c r="A191" s="61"/>
      <c r="B191" s="61"/>
      <c r="C191" s="48">
        <f>SUM('1. Форма сбора'!$F191,'1. Форма сбора'!$J191,'1. Форма сбора'!$N191:$AB191)</f>
        <v>0</v>
      </c>
      <c r="D191" s="61"/>
      <c r="E191" s="62"/>
      <c r="F191" s="63"/>
      <c r="G191" s="64"/>
      <c r="H191" s="64"/>
      <c r="I191" s="64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46" t="str">
        <f>IF(SUM('1. Форма сбора'!$F191,'1. Форма сбора'!$J191,'1. Форма сбора'!$N191:$Z191)&gt;='1. Форма сбора'!$C191,"Проверка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1" s="47" t="str">
        <f t="shared" ref="AD191:AD254" si="3">IF(F191&lt;G191,"Внимание! Значения в графе 3.1 не могут превышать значения в графе 3",IF(F191&lt;H191,"Внимание! Значения в графе 3.2 не могут превышать значения в графе 3",IF(F191&lt;I191,"Внимание! Значения в графе 3.3 не могут превышать значения в графе 3",IF(J191&lt;K191,"Внимание! Значения в графе 4.1 не могут превышать значения в графе 4",IF(J191&lt;L191,"Внимание! Значения в графе 4.2 не могут превышать значения в графе 4",IF(J191&lt;M191,"Внимание! Значения в графе 4.3 не могут превышать значения в графе 4","Проверка пройдена"))))))</f>
        <v>Проверка пройдена</v>
      </c>
    </row>
    <row r="192" spans="1:30" s="49" customFormat="1" x14ac:dyDescent="0.25">
      <c r="A192" s="61"/>
      <c r="B192" s="61"/>
      <c r="C192" s="48">
        <f>SUM('1. Форма сбора'!$F192,'1. Форма сбора'!$J192,'1. Форма сбора'!$N192:$AB192)</f>
        <v>0</v>
      </c>
      <c r="D192" s="61"/>
      <c r="E192" s="62"/>
      <c r="F192" s="63"/>
      <c r="G192" s="64"/>
      <c r="H192" s="64"/>
      <c r="I192" s="64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46" t="str">
        <f>IF(SUM('1. Форма сбора'!$F192,'1. Форма сбора'!$J192,'1. Форма сбора'!$N192:$Z192)&gt;='1. Форма сбора'!$C192,"Проверка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2" s="47" t="str">
        <f t="shared" si="3"/>
        <v>Проверка пройдена</v>
      </c>
    </row>
    <row r="193" spans="1:30" s="49" customFormat="1" x14ac:dyDescent="0.25">
      <c r="A193" s="61"/>
      <c r="B193" s="61"/>
      <c r="C193" s="48">
        <f>SUM('1. Форма сбора'!$F193,'1. Форма сбора'!$J193,'1. Форма сбора'!$N193:$AB193)</f>
        <v>0</v>
      </c>
      <c r="D193" s="61"/>
      <c r="E193" s="62"/>
      <c r="F193" s="63"/>
      <c r="G193" s="64"/>
      <c r="H193" s="64"/>
      <c r="I193" s="64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46" t="str">
        <f>IF(SUM('1. Форма сбора'!$F193,'1. Форма сбора'!$J193,'1. Форма сбора'!$N193:$Z193)&gt;='1. Форма сбора'!$C193,"Проверка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3" s="47" t="str">
        <f t="shared" si="3"/>
        <v>Проверка пройдена</v>
      </c>
    </row>
    <row r="194" spans="1:30" s="49" customFormat="1" x14ac:dyDescent="0.25">
      <c r="A194" s="61"/>
      <c r="B194" s="61"/>
      <c r="C194" s="48">
        <f>SUM('1. Форма сбора'!$F194,'1. Форма сбора'!$J194,'1. Форма сбора'!$N194:$AB194)</f>
        <v>0</v>
      </c>
      <c r="D194" s="61"/>
      <c r="E194" s="62"/>
      <c r="F194" s="63"/>
      <c r="G194" s="64"/>
      <c r="H194" s="64"/>
      <c r="I194" s="64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46" t="str">
        <f>IF(SUM('1. Форма сбора'!$F194,'1. Форма сбора'!$J194,'1. Форма сбора'!$N194:$Z194)&gt;='1. Форма сбора'!$C194,"Проверка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4" s="47" t="str">
        <f t="shared" si="3"/>
        <v>Проверка пройдена</v>
      </c>
    </row>
    <row r="195" spans="1:30" s="49" customFormat="1" x14ac:dyDescent="0.25">
      <c r="A195" s="61"/>
      <c r="B195" s="61"/>
      <c r="C195" s="48">
        <f>SUM('1. Форма сбора'!$F195,'1. Форма сбора'!$J195,'1. Форма сбора'!$N195:$AB195)</f>
        <v>0</v>
      </c>
      <c r="D195" s="61"/>
      <c r="E195" s="62"/>
      <c r="F195" s="63"/>
      <c r="G195" s="64"/>
      <c r="H195" s="64"/>
      <c r="I195" s="64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46" t="str">
        <f>IF(SUM('1. Форма сбора'!$F195,'1. Форма сбора'!$J195,'1. Форма сбора'!$N195:$Z195)&gt;='1. Форма сбора'!$C195,"Проверка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5" s="47" t="str">
        <f t="shared" si="3"/>
        <v>Проверка пройдена</v>
      </c>
    </row>
    <row r="196" spans="1:30" s="49" customFormat="1" x14ac:dyDescent="0.25">
      <c r="A196" s="61"/>
      <c r="B196" s="61"/>
      <c r="C196" s="48">
        <f>SUM('1. Форма сбора'!$F196,'1. Форма сбора'!$J196,'1. Форма сбора'!$N196:$AB196)</f>
        <v>0</v>
      </c>
      <c r="D196" s="61"/>
      <c r="E196" s="62"/>
      <c r="F196" s="63"/>
      <c r="G196" s="64"/>
      <c r="H196" s="64"/>
      <c r="I196" s="64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46" t="str">
        <f>IF(SUM('1. Форма сбора'!$F196,'1. Форма сбора'!$J196,'1. Форма сбора'!$N196:$Z196)&gt;='1. Форма сбора'!$C196,"Проверка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6" s="47" t="str">
        <f t="shared" si="3"/>
        <v>Проверка пройдена</v>
      </c>
    </row>
    <row r="197" spans="1:30" s="49" customFormat="1" x14ac:dyDescent="0.25">
      <c r="A197" s="61"/>
      <c r="B197" s="61"/>
      <c r="C197" s="48">
        <f>SUM('1. Форма сбора'!$F197,'1. Форма сбора'!$J197,'1. Форма сбора'!$N197:$AB197)</f>
        <v>0</v>
      </c>
      <c r="D197" s="62"/>
      <c r="E197" s="62"/>
      <c r="F197" s="63"/>
      <c r="G197" s="64"/>
      <c r="H197" s="64"/>
      <c r="I197" s="64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46" t="str">
        <f>IF(SUM('1. Форма сбора'!$F197,'1. Форма сбора'!$J197,'1. Форма сбора'!$N197:$Z197)&gt;='1. Форма сбора'!$C197,"Проверка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7" s="47" t="str">
        <f t="shared" si="3"/>
        <v>Проверка пройдена</v>
      </c>
    </row>
    <row r="198" spans="1:30" s="49" customFormat="1" x14ac:dyDescent="0.25">
      <c r="A198" s="61"/>
      <c r="B198" s="61"/>
      <c r="C198" s="48">
        <f>SUM('1. Форма сбора'!$F198,'1. Форма сбора'!$J198,'1. Форма сбора'!$N198:$AB198)</f>
        <v>0</v>
      </c>
      <c r="D198" s="62"/>
      <c r="E198" s="62"/>
      <c r="F198" s="63"/>
      <c r="G198" s="64"/>
      <c r="H198" s="64"/>
      <c r="I198" s="64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46" t="str">
        <f>IF(SUM('1. Форма сбора'!$F198,'1. Форма сбора'!$J198,'1. Форма сбора'!$N198:$Z198)&gt;='1. Форма сбора'!$C198,"Проверка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8" s="47" t="str">
        <f t="shared" si="3"/>
        <v>Проверка пройдена</v>
      </c>
    </row>
    <row r="199" spans="1:30" s="49" customFormat="1" x14ac:dyDescent="0.25">
      <c r="A199" s="61"/>
      <c r="B199" s="61"/>
      <c r="C199" s="48">
        <f>SUM('1. Форма сбора'!$F199,'1. Форма сбора'!$J199,'1. Форма сбора'!$N199:$AB199)</f>
        <v>0</v>
      </c>
      <c r="D199" s="62"/>
      <c r="E199" s="62"/>
      <c r="F199" s="63"/>
      <c r="G199" s="64"/>
      <c r="H199" s="64"/>
      <c r="I199" s="64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46" t="str">
        <f>IF(SUM('1. Форма сбора'!$F199,'1. Форма сбора'!$J199,'1. Форма сбора'!$N199:$Z199)&gt;='1. Форма сбора'!$C199,"Проверка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199" s="47" t="str">
        <f t="shared" si="3"/>
        <v>Проверка пройдена</v>
      </c>
    </row>
    <row r="200" spans="1:30" s="49" customFormat="1" x14ac:dyDescent="0.25">
      <c r="A200" s="61"/>
      <c r="B200" s="61"/>
      <c r="C200" s="48">
        <f>SUM('1. Форма сбора'!$F200,'1. Форма сбора'!$J200,'1. Форма сбора'!$N200:$AB200)</f>
        <v>0</v>
      </c>
      <c r="D200" s="62"/>
      <c r="E200" s="62"/>
      <c r="F200" s="63"/>
      <c r="G200" s="64"/>
      <c r="H200" s="64"/>
      <c r="I200" s="64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46" t="str">
        <f>IF(SUM('1. Форма сбора'!$F200,'1. Форма сбора'!$J200,'1. Форма сбора'!$N200:$Z200)&gt;='1. Форма сбора'!$C200,"Проверка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0" s="47" t="str">
        <f t="shared" si="3"/>
        <v>Проверка пройдена</v>
      </c>
    </row>
    <row r="201" spans="1:30" s="49" customFormat="1" x14ac:dyDescent="0.25">
      <c r="A201" s="61"/>
      <c r="B201" s="61"/>
      <c r="C201" s="48">
        <f>SUM('1. Форма сбора'!$F201,'1. Форма сбора'!$J201,'1. Форма сбора'!$N201:$AB201)</f>
        <v>0</v>
      </c>
      <c r="D201" s="62"/>
      <c r="E201" s="62"/>
      <c r="F201" s="63"/>
      <c r="G201" s="64"/>
      <c r="H201" s="64"/>
      <c r="I201" s="64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46" t="str">
        <f>IF(SUM('1. Форма сбора'!$F201,'1. Форма сбора'!$J201,'1. Форма сбора'!$N201:$Z201)&gt;='1. Форма сбора'!$C201,"Проверка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1" s="47" t="str">
        <f t="shared" si="3"/>
        <v>Проверка пройдена</v>
      </c>
    </row>
    <row r="202" spans="1:30" s="49" customFormat="1" x14ac:dyDescent="0.25">
      <c r="A202" s="61"/>
      <c r="B202" s="61"/>
      <c r="C202" s="48">
        <f>SUM('1. Форма сбора'!$F202,'1. Форма сбора'!$J202,'1. Форма сбора'!$N202:$AB202)</f>
        <v>0</v>
      </c>
      <c r="D202" s="62"/>
      <c r="E202" s="62"/>
      <c r="F202" s="63"/>
      <c r="G202" s="64"/>
      <c r="H202" s="64"/>
      <c r="I202" s="64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46" t="str">
        <f>IF(SUM('1. Форма сбора'!$F202,'1. Форма сбора'!$J202,'1. Форма сбора'!$N202:$Z202)&gt;='1. Форма сбора'!$C202,"Проверка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2" s="47" t="str">
        <f t="shared" si="3"/>
        <v>Проверка пройдена</v>
      </c>
    </row>
    <row r="203" spans="1:30" s="49" customFormat="1" x14ac:dyDescent="0.25">
      <c r="A203" s="61"/>
      <c r="B203" s="61"/>
      <c r="C203" s="48">
        <f>SUM('1. Форма сбора'!$F203,'1. Форма сбора'!$J203,'1. Форма сбора'!$N203:$AB203)</f>
        <v>0</v>
      </c>
      <c r="D203" s="62"/>
      <c r="E203" s="62"/>
      <c r="F203" s="63"/>
      <c r="G203" s="64"/>
      <c r="H203" s="64"/>
      <c r="I203" s="64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46" t="str">
        <f>IF(SUM('1. Форма сбора'!$F203,'1. Форма сбора'!$J203,'1. Форма сбора'!$N203:$Z203)&gt;='1. Форма сбора'!$C203,"Проверка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3" s="47" t="str">
        <f t="shared" si="3"/>
        <v>Проверка пройдена</v>
      </c>
    </row>
    <row r="204" spans="1:30" s="49" customFormat="1" x14ac:dyDescent="0.25">
      <c r="A204" s="61"/>
      <c r="B204" s="61"/>
      <c r="C204" s="48">
        <f>SUM('1. Форма сбора'!$F204,'1. Форма сбора'!$J204,'1. Форма сбора'!$N204:$AB204)</f>
        <v>0</v>
      </c>
      <c r="D204" s="62"/>
      <c r="E204" s="62"/>
      <c r="F204" s="63"/>
      <c r="G204" s="64"/>
      <c r="H204" s="64"/>
      <c r="I204" s="64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46" t="str">
        <f>IF(SUM('1. Форма сбора'!$F204,'1. Форма сбора'!$J204,'1. Форма сбора'!$N204:$Z204)&gt;='1. Форма сбора'!$C204,"Проверка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4" s="47" t="str">
        <f t="shared" si="3"/>
        <v>Проверка пройдена</v>
      </c>
    </row>
    <row r="205" spans="1:30" s="49" customFormat="1" x14ac:dyDescent="0.25">
      <c r="A205" s="61"/>
      <c r="B205" s="61"/>
      <c r="C205" s="48">
        <f>SUM('1. Форма сбора'!$F205,'1. Форма сбора'!$J205,'1. Форма сбора'!$N205:$AB205)</f>
        <v>0</v>
      </c>
      <c r="D205" s="62"/>
      <c r="E205" s="62"/>
      <c r="F205" s="63"/>
      <c r="G205" s="64"/>
      <c r="H205" s="64"/>
      <c r="I205" s="64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46" t="str">
        <f>IF(SUM('1. Форма сбора'!$F205,'1. Форма сбора'!$J205,'1. Форма сбора'!$N205:$Z205)&gt;='1. Форма сбора'!$C205,"Проверка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5" s="47" t="str">
        <f t="shared" si="3"/>
        <v>Проверка пройдена</v>
      </c>
    </row>
    <row r="206" spans="1:30" s="49" customFormat="1" x14ac:dyDescent="0.25">
      <c r="A206" s="61"/>
      <c r="B206" s="61"/>
      <c r="C206" s="48">
        <f>SUM('1. Форма сбора'!$F206,'1. Форма сбора'!$J206,'1. Форма сбора'!$N206:$AB206)</f>
        <v>0</v>
      </c>
      <c r="D206" s="62"/>
      <c r="E206" s="62"/>
      <c r="F206" s="63"/>
      <c r="G206" s="64"/>
      <c r="H206" s="64"/>
      <c r="I206" s="64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46" t="str">
        <f>IF(SUM('1. Форма сбора'!$F206,'1. Форма сбора'!$J206,'1. Форма сбора'!$N206:$Z206)&gt;='1. Форма сбора'!$C206,"Проверка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6" s="47" t="str">
        <f t="shared" si="3"/>
        <v>Проверка пройдена</v>
      </c>
    </row>
    <row r="207" spans="1:30" s="49" customFormat="1" x14ac:dyDescent="0.25">
      <c r="A207" s="61"/>
      <c r="B207" s="61"/>
      <c r="C207" s="48">
        <f>SUM('1. Форма сбора'!$F207,'1. Форма сбора'!$J207,'1. Форма сбора'!$N207:$AB207)</f>
        <v>0</v>
      </c>
      <c r="D207" s="62"/>
      <c r="E207" s="62"/>
      <c r="F207" s="63"/>
      <c r="G207" s="64"/>
      <c r="H207" s="64"/>
      <c r="I207" s="64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46" t="str">
        <f>IF(SUM('1. Форма сбора'!$F207,'1. Форма сбора'!$J207,'1. Форма сбора'!$N207:$Z207)&gt;='1. Форма сбора'!$C207,"Проверка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7" s="47" t="str">
        <f t="shared" si="3"/>
        <v>Проверка пройдена</v>
      </c>
    </row>
    <row r="208" spans="1:30" s="49" customFormat="1" x14ac:dyDescent="0.25">
      <c r="A208" s="61"/>
      <c r="B208" s="61"/>
      <c r="C208" s="48">
        <f>SUM('1. Форма сбора'!$F208,'1. Форма сбора'!$J208,'1. Форма сбора'!$N208:$AB208)</f>
        <v>0</v>
      </c>
      <c r="D208" s="62"/>
      <c r="E208" s="62"/>
      <c r="F208" s="63"/>
      <c r="G208" s="64"/>
      <c r="H208" s="64"/>
      <c r="I208" s="64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46" t="str">
        <f>IF(SUM('1. Форма сбора'!$F208,'1. Форма сбора'!$J208,'1. Форма сбора'!$N208:$Z208)&gt;='1. Форма сбора'!$C208,"Проверка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8" s="47" t="str">
        <f t="shared" si="3"/>
        <v>Проверка пройдена</v>
      </c>
    </row>
    <row r="209" spans="1:30" s="49" customFormat="1" x14ac:dyDescent="0.25">
      <c r="A209" s="61"/>
      <c r="B209" s="61"/>
      <c r="C209" s="48">
        <f>SUM('1. Форма сбора'!$F209,'1. Форма сбора'!$J209,'1. Форма сбора'!$N209:$AB209)</f>
        <v>0</v>
      </c>
      <c r="D209" s="62"/>
      <c r="E209" s="62"/>
      <c r="F209" s="63"/>
      <c r="G209" s="64"/>
      <c r="H209" s="64"/>
      <c r="I209" s="64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46" t="str">
        <f>IF(SUM('1. Форма сбора'!$F209,'1. Форма сбора'!$J209,'1. Форма сбора'!$N209:$Z209)&gt;='1. Форма сбора'!$C209,"Проверка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09" s="47" t="str">
        <f t="shared" si="3"/>
        <v>Проверка пройдена</v>
      </c>
    </row>
    <row r="210" spans="1:30" s="49" customFormat="1" x14ac:dyDescent="0.25">
      <c r="A210" s="61"/>
      <c r="B210" s="61"/>
      <c r="C210" s="48">
        <f>SUM('1. Форма сбора'!$F210,'1. Форма сбора'!$J210,'1. Форма сбора'!$N210:$AB210)</f>
        <v>0</v>
      </c>
      <c r="D210" s="62"/>
      <c r="E210" s="62"/>
      <c r="F210" s="63"/>
      <c r="G210" s="64"/>
      <c r="H210" s="64"/>
      <c r="I210" s="64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46" t="str">
        <f>IF(SUM('1. Форма сбора'!$F210,'1. Форма сбора'!$J210,'1. Форма сбора'!$N210:$Z210)&gt;='1. Форма сбора'!$C210,"Проверка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0" s="47" t="str">
        <f t="shared" si="3"/>
        <v>Проверка пройдена</v>
      </c>
    </row>
    <row r="211" spans="1:30" s="49" customFormat="1" x14ac:dyDescent="0.25">
      <c r="A211" s="61"/>
      <c r="B211" s="61"/>
      <c r="C211" s="48">
        <f>SUM('1. Форма сбора'!$F211,'1. Форма сбора'!$J211,'1. Форма сбора'!$N211:$AB211)</f>
        <v>0</v>
      </c>
      <c r="D211" s="62"/>
      <c r="E211" s="62"/>
      <c r="F211" s="63"/>
      <c r="G211" s="64"/>
      <c r="H211" s="64"/>
      <c r="I211" s="64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46" t="str">
        <f>IF(SUM('1. Форма сбора'!$F211,'1. Форма сбора'!$J211,'1. Форма сбора'!$N211:$Z211)&gt;='1. Форма сбора'!$C211,"Проверка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1" s="47" t="str">
        <f t="shared" si="3"/>
        <v>Проверка пройдена</v>
      </c>
    </row>
    <row r="212" spans="1:30" s="49" customFormat="1" x14ac:dyDescent="0.25">
      <c r="A212" s="61"/>
      <c r="B212" s="61"/>
      <c r="C212" s="48">
        <f>SUM('1. Форма сбора'!$F212,'1. Форма сбора'!$J212,'1. Форма сбора'!$N212:$AB212)</f>
        <v>0</v>
      </c>
      <c r="D212" s="62"/>
      <c r="E212" s="62"/>
      <c r="F212" s="63"/>
      <c r="G212" s="64"/>
      <c r="H212" s="64"/>
      <c r="I212" s="64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46" t="str">
        <f>IF(SUM('1. Форма сбора'!$F212,'1. Форма сбора'!$J212,'1. Форма сбора'!$N212:$Z212)&gt;='1. Форма сбора'!$C212,"Проверка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2" s="47" t="str">
        <f t="shared" si="3"/>
        <v>Проверка пройдена</v>
      </c>
    </row>
    <row r="213" spans="1:30" s="49" customFormat="1" x14ac:dyDescent="0.25">
      <c r="A213" s="61"/>
      <c r="B213" s="61"/>
      <c r="C213" s="48">
        <f>SUM('1. Форма сбора'!$F213,'1. Форма сбора'!$J213,'1. Форма сбора'!$N213:$AB213)</f>
        <v>0</v>
      </c>
      <c r="D213" s="62"/>
      <c r="E213" s="62"/>
      <c r="F213" s="63"/>
      <c r="G213" s="64"/>
      <c r="H213" s="64"/>
      <c r="I213" s="64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46" t="str">
        <f>IF(SUM('1. Форма сбора'!$F213,'1. Форма сбора'!$J213,'1. Форма сбора'!$N213:$Z213)&gt;='1. Форма сбора'!$C213,"Проверка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3" s="47" t="str">
        <f t="shared" si="3"/>
        <v>Проверка пройдена</v>
      </c>
    </row>
    <row r="214" spans="1:30" s="49" customFormat="1" x14ac:dyDescent="0.25">
      <c r="A214" s="61"/>
      <c r="B214" s="61"/>
      <c r="C214" s="48">
        <f>SUM('1. Форма сбора'!$F214,'1. Форма сбора'!$J214,'1. Форма сбора'!$N214:$AB214)</f>
        <v>0</v>
      </c>
      <c r="D214" s="62"/>
      <c r="E214" s="62"/>
      <c r="F214" s="63"/>
      <c r="G214" s="64"/>
      <c r="H214" s="64"/>
      <c r="I214" s="64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46" t="str">
        <f>IF(SUM('1. Форма сбора'!$F214,'1. Форма сбора'!$J214,'1. Форма сбора'!$N214:$Z214)&gt;='1. Форма сбора'!$C214,"Проверка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4" s="47" t="str">
        <f t="shared" si="3"/>
        <v>Проверка пройдена</v>
      </c>
    </row>
    <row r="215" spans="1:30" s="49" customFormat="1" x14ac:dyDescent="0.25">
      <c r="A215" s="61"/>
      <c r="B215" s="61"/>
      <c r="C215" s="48">
        <f>SUM('1. Форма сбора'!$F215,'1. Форма сбора'!$J215,'1. Форма сбора'!$N215:$AB215)</f>
        <v>0</v>
      </c>
      <c r="D215" s="62"/>
      <c r="E215" s="62"/>
      <c r="F215" s="63"/>
      <c r="G215" s="64"/>
      <c r="H215" s="64"/>
      <c r="I215" s="64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46" t="str">
        <f>IF(SUM('1. Форма сбора'!$F215,'1. Форма сбора'!$J215,'1. Форма сбора'!$N215:$Z215)&gt;='1. Форма сбора'!$C215,"Проверка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5" s="47" t="str">
        <f t="shared" si="3"/>
        <v>Проверка пройдена</v>
      </c>
    </row>
    <row r="216" spans="1:30" s="49" customFormat="1" x14ac:dyDescent="0.25">
      <c r="A216" s="61"/>
      <c r="B216" s="61"/>
      <c r="C216" s="48">
        <f>SUM('1. Форма сбора'!$F216,'1. Форма сбора'!$J216,'1. Форма сбора'!$N216:$AB216)</f>
        <v>0</v>
      </c>
      <c r="D216" s="62"/>
      <c r="E216" s="62"/>
      <c r="F216" s="63"/>
      <c r="G216" s="64"/>
      <c r="H216" s="64"/>
      <c r="I216" s="64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46" t="str">
        <f>IF(SUM('1. Форма сбора'!$F216,'1. Форма сбора'!$J216,'1. Форма сбора'!$N216:$Z216)&gt;='1. Форма сбора'!$C216,"Проверка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6" s="47" t="str">
        <f t="shared" si="3"/>
        <v>Проверка пройдена</v>
      </c>
    </row>
    <row r="217" spans="1:30" s="49" customFormat="1" x14ac:dyDescent="0.25">
      <c r="A217" s="61"/>
      <c r="B217" s="61"/>
      <c r="C217" s="48">
        <f>SUM('1. Форма сбора'!$F217,'1. Форма сбора'!$J217,'1. Форма сбора'!$N217:$AB217)</f>
        <v>0</v>
      </c>
      <c r="D217" s="62"/>
      <c r="E217" s="62"/>
      <c r="F217" s="63"/>
      <c r="G217" s="64"/>
      <c r="H217" s="64"/>
      <c r="I217" s="64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46" t="str">
        <f>IF(SUM('1. Форма сбора'!$F217,'1. Форма сбора'!$J217,'1. Форма сбора'!$N217:$Z217)&gt;='1. Форма сбора'!$C217,"Проверка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7" s="47" t="str">
        <f t="shared" si="3"/>
        <v>Проверка пройдена</v>
      </c>
    </row>
    <row r="218" spans="1:30" s="49" customFormat="1" x14ac:dyDescent="0.25">
      <c r="A218" s="61"/>
      <c r="B218" s="61"/>
      <c r="C218" s="48">
        <f>SUM('1. Форма сбора'!$F218,'1. Форма сбора'!$J218,'1. Форма сбора'!$N218:$AB218)</f>
        <v>0</v>
      </c>
      <c r="D218" s="62"/>
      <c r="E218" s="62"/>
      <c r="F218" s="63"/>
      <c r="G218" s="64"/>
      <c r="H218" s="64"/>
      <c r="I218" s="64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46" t="str">
        <f>IF(SUM('1. Форма сбора'!$F218,'1. Форма сбора'!$J218,'1. Форма сбора'!$N218:$Z218)&gt;='1. Форма сбора'!$C218,"Проверка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8" s="47" t="str">
        <f t="shared" si="3"/>
        <v>Проверка пройдена</v>
      </c>
    </row>
    <row r="219" spans="1:30" s="49" customFormat="1" x14ac:dyDescent="0.25">
      <c r="A219" s="61"/>
      <c r="B219" s="61"/>
      <c r="C219" s="48">
        <f>SUM('1. Форма сбора'!$F219,'1. Форма сбора'!$J219,'1. Форма сбора'!$N219:$AB219)</f>
        <v>0</v>
      </c>
      <c r="D219" s="62"/>
      <c r="E219" s="62"/>
      <c r="F219" s="63"/>
      <c r="G219" s="64"/>
      <c r="H219" s="64"/>
      <c r="I219" s="64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46" t="str">
        <f>IF(SUM('1. Форма сбора'!$F219,'1. Форма сбора'!$J219,'1. Форма сбора'!$N219:$Z219)&gt;='1. Форма сбора'!$C219,"Проверка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19" s="47" t="str">
        <f t="shared" si="3"/>
        <v>Проверка пройдена</v>
      </c>
    </row>
    <row r="220" spans="1:30" s="49" customFormat="1" x14ac:dyDescent="0.25">
      <c r="A220" s="61"/>
      <c r="B220" s="61"/>
      <c r="C220" s="48">
        <f>SUM('1. Форма сбора'!$F220,'1. Форма сбора'!$J220,'1. Форма сбора'!$N220:$AB220)</f>
        <v>0</v>
      </c>
      <c r="D220" s="62"/>
      <c r="E220" s="62"/>
      <c r="F220" s="63"/>
      <c r="G220" s="64"/>
      <c r="H220" s="64"/>
      <c r="I220" s="64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46" t="str">
        <f>IF(SUM('1. Форма сбора'!$F220,'1. Форма сбора'!$J220,'1. Форма сбора'!$N220:$Z220)&gt;='1. Форма сбора'!$C220,"Проверка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0" s="47" t="str">
        <f t="shared" si="3"/>
        <v>Проверка пройдена</v>
      </c>
    </row>
    <row r="221" spans="1:30" s="49" customFormat="1" x14ac:dyDescent="0.25">
      <c r="A221" s="61"/>
      <c r="B221" s="61"/>
      <c r="C221" s="48">
        <f>SUM('1. Форма сбора'!$F221,'1. Форма сбора'!$J221,'1. Форма сбора'!$N221:$AB221)</f>
        <v>0</v>
      </c>
      <c r="D221" s="62"/>
      <c r="E221" s="62"/>
      <c r="F221" s="63"/>
      <c r="G221" s="64"/>
      <c r="H221" s="64"/>
      <c r="I221" s="64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46" t="str">
        <f>IF(SUM('1. Форма сбора'!$F221,'1. Форма сбора'!$J221,'1. Форма сбора'!$N221:$Z221)&gt;='1. Форма сбора'!$C221,"Проверка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1" s="47" t="str">
        <f t="shared" si="3"/>
        <v>Проверка пройдена</v>
      </c>
    </row>
    <row r="222" spans="1:30" s="49" customFormat="1" x14ac:dyDescent="0.25">
      <c r="A222" s="61"/>
      <c r="B222" s="61"/>
      <c r="C222" s="48">
        <f>SUM('1. Форма сбора'!$F222,'1. Форма сбора'!$J222,'1. Форма сбора'!$N222:$AB222)</f>
        <v>0</v>
      </c>
      <c r="D222" s="62"/>
      <c r="E222" s="62"/>
      <c r="F222" s="63"/>
      <c r="G222" s="64"/>
      <c r="H222" s="64"/>
      <c r="I222" s="64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46" t="str">
        <f>IF(SUM('1. Форма сбора'!$F222,'1. Форма сбора'!$J222,'1. Форма сбора'!$N222:$Z222)&gt;='1. Форма сбора'!$C222,"Проверка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2" s="47" t="str">
        <f t="shared" si="3"/>
        <v>Проверка пройдена</v>
      </c>
    </row>
    <row r="223" spans="1:30" s="49" customFormat="1" x14ac:dyDescent="0.25">
      <c r="A223" s="61"/>
      <c r="B223" s="61"/>
      <c r="C223" s="48">
        <f>SUM('1. Форма сбора'!$F223,'1. Форма сбора'!$J223,'1. Форма сбора'!$N223:$AB223)</f>
        <v>0</v>
      </c>
      <c r="D223" s="62"/>
      <c r="E223" s="62"/>
      <c r="F223" s="63"/>
      <c r="G223" s="64"/>
      <c r="H223" s="64"/>
      <c r="I223" s="64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46" t="str">
        <f>IF(SUM('1. Форма сбора'!$F223,'1. Форма сбора'!$J223,'1. Форма сбора'!$N223:$Z223)&gt;='1. Форма сбора'!$C223,"Проверка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3" s="47" t="str">
        <f t="shared" si="3"/>
        <v>Проверка пройдена</v>
      </c>
    </row>
    <row r="224" spans="1:30" s="49" customFormat="1" x14ac:dyDescent="0.25">
      <c r="A224" s="61"/>
      <c r="B224" s="61"/>
      <c r="C224" s="48">
        <f>SUM('1. Форма сбора'!$F224,'1. Форма сбора'!$J224,'1. Форма сбора'!$N224:$AB224)</f>
        <v>0</v>
      </c>
      <c r="D224" s="62"/>
      <c r="E224" s="62"/>
      <c r="F224" s="63"/>
      <c r="G224" s="64"/>
      <c r="H224" s="64"/>
      <c r="I224" s="64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46" t="str">
        <f>IF(SUM('1. Форма сбора'!$F224,'1. Форма сбора'!$J224,'1. Форма сбора'!$N224:$Z224)&gt;='1. Форма сбора'!$C224,"Проверка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4" s="47" t="str">
        <f t="shared" si="3"/>
        <v>Проверка пройдена</v>
      </c>
    </row>
    <row r="225" spans="1:30" s="49" customFormat="1" ht="14.45" customHeight="1" x14ac:dyDescent="0.25">
      <c r="A225" s="61"/>
      <c r="B225" s="61"/>
      <c r="C225" s="48">
        <f>SUM('1. Форма сбора'!$F225,'1. Форма сбора'!$J225,'1. Форма сбора'!$N225:$AB225)</f>
        <v>0</v>
      </c>
      <c r="D225" s="62"/>
      <c r="E225" s="62"/>
      <c r="F225" s="63"/>
      <c r="G225" s="64"/>
      <c r="H225" s="64"/>
      <c r="I225" s="64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46" t="str">
        <f>IF(SUM('1. Форма сбора'!$F225,'1. Форма сбора'!$J225,'1. Форма сбора'!$N225:$Z225)&gt;='1. Форма сбора'!$C225,"Проверка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5" s="47" t="str">
        <f t="shared" si="3"/>
        <v>Проверка пройдена</v>
      </c>
    </row>
    <row r="226" spans="1:30" s="49" customFormat="1" x14ac:dyDescent="0.25">
      <c r="A226" s="61"/>
      <c r="B226" s="61"/>
      <c r="C226" s="48">
        <f>SUM('1. Форма сбора'!$F226,'1. Форма сбора'!$J226,'1. Форма сбора'!$N226:$AB226)</f>
        <v>0</v>
      </c>
      <c r="D226" s="62"/>
      <c r="E226" s="62"/>
      <c r="F226" s="63"/>
      <c r="G226" s="64"/>
      <c r="H226" s="64"/>
      <c r="I226" s="64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46" t="str">
        <f>IF(SUM('1. Форма сбора'!$F226,'1. Форма сбора'!$J226,'1. Форма сбора'!$N226:$Z226)&gt;='1. Форма сбора'!$C226,"Проверка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6" s="47" t="str">
        <f t="shared" si="3"/>
        <v>Проверка пройдена</v>
      </c>
    </row>
    <row r="227" spans="1:30" s="49" customFormat="1" x14ac:dyDescent="0.25">
      <c r="A227" s="61"/>
      <c r="B227" s="61"/>
      <c r="C227" s="48">
        <f>SUM('1. Форма сбора'!$F227,'1. Форма сбора'!$J227,'1. Форма сбора'!$N227:$AB227)</f>
        <v>0</v>
      </c>
      <c r="D227" s="62"/>
      <c r="E227" s="62"/>
      <c r="F227" s="63"/>
      <c r="G227" s="64"/>
      <c r="H227" s="64"/>
      <c r="I227" s="64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46" t="str">
        <f>IF(SUM('1. Форма сбора'!$F227,'1. Форма сбора'!$J227,'1. Форма сбора'!$N227:$Z227)&gt;='1. Форма сбора'!$C227,"Проверка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7" s="47" t="str">
        <f t="shared" si="3"/>
        <v>Проверка пройдена</v>
      </c>
    </row>
    <row r="228" spans="1:30" s="49" customFormat="1" x14ac:dyDescent="0.25">
      <c r="A228" s="61"/>
      <c r="B228" s="61"/>
      <c r="C228" s="48">
        <f>SUM('1. Форма сбора'!$F228,'1. Форма сбора'!$J228,'1. Форма сбора'!$N228:$AB228)</f>
        <v>0</v>
      </c>
      <c r="D228" s="62"/>
      <c r="E228" s="62"/>
      <c r="F228" s="63"/>
      <c r="G228" s="64"/>
      <c r="H228" s="64"/>
      <c r="I228" s="64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46" t="str">
        <f>IF(SUM('1. Форма сбора'!$F228,'1. Форма сбора'!$J228,'1. Форма сбора'!$N228:$Z228)&gt;='1. Форма сбора'!$C228,"Проверка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8" s="47" t="str">
        <f t="shared" si="3"/>
        <v>Проверка пройдена</v>
      </c>
    </row>
    <row r="229" spans="1:30" s="49" customFormat="1" x14ac:dyDescent="0.25">
      <c r="A229" s="61"/>
      <c r="B229" s="61"/>
      <c r="C229" s="48">
        <f>SUM('1. Форма сбора'!$F229,'1. Форма сбора'!$J229,'1. Форма сбора'!$N229:$AB229)</f>
        <v>0</v>
      </c>
      <c r="D229" s="62"/>
      <c r="E229" s="62"/>
      <c r="F229" s="63"/>
      <c r="G229" s="64"/>
      <c r="H229" s="64"/>
      <c r="I229" s="64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46" t="str">
        <f>IF(SUM('1. Форма сбора'!$F229,'1. Форма сбора'!$J229,'1. Форма сбора'!$N229:$Z229)&gt;='1. Форма сбора'!$C229,"Проверка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29" s="47" t="str">
        <f t="shared" si="3"/>
        <v>Проверка пройдена</v>
      </c>
    </row>
    <row r="230" spans="1:30" s="49" customFormat="1" x14ac:dyDescent="0.25">
      <c r="A230" s="61"/>
      <c r="B230" s="61"/>
      <c r="C230" s="48">
        <f>SUM('1. Форма сбора'!$F230,'1. Форма сбора'!$J230,'1. Форма сбора'!$N230:$AB230)</f>
        <v>0</v>
      </c>
      <c r="D230" s="62"/>
      <c r="E230" s="62"/>
      <c r="F230" s="63"/>
      <c r="G230" s="64"/>
      <c r="H230" s="64"/>
      <c r="I230" s="64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46" t="str">
        <f>IF(SUM('1. Форма сбора'!$F230,'1. Форма сбора'!$J230,'1. Форма сбора'!$N230:$Z230)&gt;='1. Форма сбора'!$C230,"Проверка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0" s="47" t="str">
        <f t="shared" si="3"/>
        <v>Проверка пройдена</v>
      </c>
    </row>
    <row r="231" spans="1:30" s="49" customFormat="1" x14ac:dyDescent="0.25">
      <c r="A231" s="61"/>
      <c r="B231" s="61"/>
      <c r="C231" s="48">
        <f>SUM('1. Форма сбора'!$F231,'1. Форма сбора'!$J231,'1. Форма сбора'!$N231:$AB231)</f>
        <v>0</v>
      </c>
      <c r="D231" s="62"/>
      <c r="E231" s="62"/>
      <c r="F231" s="63"/>
      <c r="G231" s="64"/>
      <c r="H231" s="64"/>
      <c r="I231" s="64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46" t="str">
        <f>IF(SUM('1. Форма сбора'!$F231,'1. Форма сбора'!$J231,'1. Форма сбора'!$N231:$Z231)&gt;='1. Форма сбора'!$C231,"Проверка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1" s="47" t="str">
        <f t="shared" si="3"/>
        <v>Проверка пройдена</v>
      </c>
    </row>
    <row r="232" spans="1:30" s="49" customFormat="1" x14ac:dyDescent="0.25">
      <c r="A232" s="61"/>
      <c r="B232" s="61"/>
      <c r="C232" s="48">
        <f>SUM('1. Форма сбора'!$F232,'1. Форма сбора'!$J232,'1. Форма сбора'!$N232:$AB232)</f>
        <v>0</v>
      </c>
      <c r="D232" s="62"/>
      <c r="E232" s="62"/>
      <c r="F232" s="63"/>
      <c r="G232" s="64"/>
      <c r="H232" s="64"/>
      <c r="I232" s="64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46" t="str">
        <f>IF(SUM('1. Форма сбора'!$F232,'1. Форма сбора'!$J232,'1. Форма сбора'!$N232:$Z232)&gt;='1. Форма сбора'!$C232,"Проверка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2" s="47" t="str">
        <f t="shared" si="3"/>
        <v>Проверка пройдена</v>
      </c>
    </row>
    <row r="233" spans="1:30" s="49" customFormat="1" x14ac:dyDescent="0.25">
      <c r="A233" s="61"/>
      <c r="B233" s="61"/>
      <c r="C233" s="48">
        <f>SUM('1. Форма сбора'!$F233,'1. Форма сбора'!$J233,'1. Форма сбора'!$N233:$AB233)</f>
        <v>0</v>
      </c>
      <c r="D233" s="62"/>
      <c r="E233" s="62"/>
      <c r="F233" s="63"/>
      <c r="G233" s="64"/>
      <c r="H233" s="64"/>
      <c r="I233" s="64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46" t="str">
        <f>IF(SUM('1. Форма сбора'!$F233,'1. Форма сбора'!$J233,'1. Форма сбора'!$N233:$Z233)&gt;='1. Форма сбора'!$C233,"Проверка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3" s="47" t="str">
        <f t="shared" si="3"/>
        <v>Проверка пройдена</v>
      </c>
    </row>
    <row r="234" spans="1:30" s="49" customFormat="1" x14ac:dyDescent="0.25">
      <c r="A234" s="61"/>
      <c r="B234" s="61"/>
      <c r="C234" s="48">
        <f>SUM('1. Форма сбора'!$F234,'1. Форма сбора'!$J234,'1. Форма сбора'!$N234:$AB234)</f>
        <v>0</v>
      </c>
      <c r="D234" s="62"/>
      <c r="E234" s="62"/>
      <c r="F234" s="63"/>
      <c r="G234" s="64"/>
      <c r="H234" s="64"/>
      <c r="I234" s="64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46" t="str">
        <f>IF(SUM('1. Форма сбора'!$F234,'1. Форма сбора'!$J234,'1. Форма сбора'!$N234:$Z234)&gt;='1. Форма сбора'!$C234,"Проверка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4" s="47" t="str">
        <f t="shared" si="3"/>
        <v>Проверка пройдена</v>
      </c>
    </row>
    <row r="235" spans="1:30" s="49" customFormat="1" x14ac:dyDescent="0.25">
      <c r="A235" s="61"/>
      <c r="B235" s="61"/>
      <c r="C235" s="48">
        <f>SUM('1. Форма сбора'!$F235,'1. Форма сбора'!$J235,'1. Форма сбора'!$N235:$AB235)</f>
        <v>0</v>
      </c>
      <c r="D235" s="62"/>
      <c r="E235" s="62"/>
      <c r="F235" s="63"/>
      <c r="G235" s="64"/>
      <c r="H235" s="64"/>
      <c r="I235" s="64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46" t="str">
        <f>IF(SUM('1. Форма сбора'!$F235,'1. Форма сбора'!$J235,'1. Форма сбора'!$N235:$Z235)&gt;='1. Форма сбора'!$C235,"Проверка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5" s="47" t="str">
        <f t="shared" si="3"/>
        <v>Проверка пройдена</v>
      </c>
    </row>
    <row r="236" spans="1:30" s="49" customFormat="1" x14ac:dyDescent="0.25">
      <c r="A236" s="61"/>
      <c r="B236" s="61"/>
      <c r="C236" s="48">
        <f>SUM('1. Форма сбора'!$F236,'1. Форма сбора'!$J236,'1. Форма сбора'!$N236:$AB236)</f>
        <v>0</v>
      </c>
      <c r="D236" s="62"/>
      <c r="E236" s="62"/>
      <c r="F236" s="63"/>
      <c r="G236" s="64"/>
      <c r="H236" s="64"/>
      <c r="I236" s="64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46" t="str">
        <f>IF(SUM('1. Форма сбора'!$F236,'1. Форма сбора'!$J236,'1. Форма сбора'!$N236:$Z236)&gt;='1. Форма сбора'!$C236,"Проверка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6" s="47" t="str">
        <f t="shared" si="3"/>
        <v>Проверка пройдена</v>
      </c>
    </row>
    <row r="237" spans="1:30" s="49" customFormat="1" x14ac:dyDescent="0.25">
      <c r="A237" s="61"/>
      <c r="B237" s="61"/>
      <c r="C237" s="48">
        <f>SUM('1. Форма сбора'!$F237,'1. Форма сбора'!$J237,'1. Форма сбора'!$N237:$AB237)</f>
        <v>0</v>
      </c>
      <c r="D237" s="62"/>
      <c r="E237" s="62"/>
      <c r="F237" s="63"/>
      <c r="G237" s="64"/>
      <c r="H237" s="64"/>
      <c r="I237" s="64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46" t="str">
        <f>IF(SUM('1. Форма сбора'!$F237,'1. Форма сбора'!$J237,'1. Форма сбора'!$N237:$Z237)&gt;='1. Форма сбора'!$C237,"Проверка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7" s="47" t="str">
        <f t="shared" si="3"/>
        <v>Проверка пройдена</v>
      </c>
    </row>
    <row r="238" spans="1:30" s="49" customFormat="1" x14ac:dyDescent="0.25">
      <c r="A238" s="61"/>
      <c r="B238" s="61"/>
      <c r="C238" s="48">
        <f>SUM('1. Форма сбора'!$F238,'1. Форма сбора'!$J238,'1. Форма сбора'!$N238:$AB238)</f>
        <v>0</v>
      </c>
      <c r="D238" s="62"/>
      <c r="E238" s="62"/>
      <c r="F238" s="63"/>
      <c r="G238" s="64"/>
      <c r="H238" s="64"/>
      <c r="I238" s="64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46" t="str">
        <f>IF(SUM('1. Форма сбора'!$F238,'1. Форма сбора'!$J238,'1. Форма сбора'!$N238:$Z238)&gt;='1. Форма сбора'!$C238,"Проверка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8" s="47" t="str">
        <f t="shared" si="3"/>
        <v>Проверка пройдена</v>
      </c>
    </row>
    <row r="239" spans="1:30" s="49" customFormat="1" x14ac:dyDescent="0.25">
      <c r="A239" s="61"/>
      <c r="B239" s="61"/>
      <c r="C239" s="48">
        <f>SUM('1. Форма сбора'!$F239,'1. Форма сбора'!$J239,'1. Форма сбора'!$N239:$AB239)</f>
        <v>0</v>
      </c>
      <c r="D239" s="62"/>
      <c r="E239" s="62"/>
      <c r="F239" s="63"/>
      <c r="G239" s="64"/>
      <c r="H239" s="64"/>
      <c r="I239" s="64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46" t="str">
        <f>IF(SUM('1. Форма сбора'!$F239,'1. Форма сбора'!$J239,'1. Форма сбора'!$N239:$Z239)&gt;='1. Форма сбора'!$C239,"Проверка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39" s="47" t="str">
        <f t="shared" si="3"/>
        <v>Проверка пройдена</v>
      </c>
    </row>
    <row r="240" spans="1:30" s="49" customFormat="1" x14ac:dyDescent="0.25">
      <c r="A240" s="61"/>
      <c r="B240" s="61"/>
      <c r="C240" s="48">
        <f>SUM('1. Форма сбора'!$F240,'1. Форма сбора'!$J240,'1. Форма сбора'!$N240:$AB240)</f>
        <v>0</v>
      </c>
      <c r="D240" s="62"/>
      <c r="E240" s="62"/>
      <c r="F240" s="63"/>
      <c r="G240" s="64"/>
      <c r="H240" s="64"/>
      <c r="I240" s="64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46" t="str">
        <f>IF(SUM('1. Форма сбора'!$F240,'1. Форма сбора'!$J240,'1. Форма сбора'!$N240:$Z240)&gt;='1. Форма сбора'!$C240,"Проверка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0" s="47" t="str">
        <f t="shared" si="3"/>
        <v>Проверка пройдена</v>
      </c>
    </row>
    <row r="241" spans="1:30" s="49" customFormat="1" x14ac:dyDescent="0.25">
      <c r="A241" s="61"/>
      <c r="B241" s="61"/>
      <c r="C241" s="48">
        <f>SUM('1. Форма сбора'!$F241,'1. Форма сбора'!$J241,'1. Форма сбора'!$N241:$AB241)</f>
        <v>0</v>
      </c>
      <c r="D241" s="62"/>
      <c r="E241" s="62"/>
      <c r="F241" s="63"/>
      <c r="G241" s="64"/>
      <c r="H241" s="64"/>
      <c r="I241" s="64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46" t="str">
        <f>IF(SUM('1. Форма сбора'!$F241,'1. Форма сбора'!$J241,'1. Форма сбора'!$N241:$Z241)&gt;='1. Форма сбора'!$C241,"Проверка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1" s="47" t="str">
        <f t="shared" si="3"/>
        <v>Проверка пройдена</v>
      </c>
    </row>
    <row r="242" spans="1:30" s="49" customFormat="1" x14ac:dyDescent="0.25">
      <c r="A242" s="61"/>
      <c r="B242" s="61"/>
      <c r="C242" s="48">
        <f>SUM('1. Форма сбора'!$F242,'1. Форма сбора'!$J242,'1. Форма сбора'!$N242:$AB242)</f>
        <v>0</v>
      </c>
      <c r="D242" s="62"/>
      <c r="E242" s="62"/>
      <c r="F242" s="63"/>
      <c r="G242" s="64"/>
      <c r="H242" s="64"/>
      <c r="I242" s="64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46" t="str">
        <f>IF(SUM('1. Форма сбора'!$F242,'1. Форма сбора'!$J242,'1. Форма сбора'!$N242:$Z242)&gt;='1. Форма сбора'!$C242,"Проверка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2" s="47" t="str">
        <f t="shared" si="3"/>
        <v>Проверка пройдена</v>
      </c>
    </row>
    <row r="243" spans="1:30" s="49" customFormat="1" x14ac:dyDescent="0.25">
      <c r="A243" s="61"/>
      <c r="B243" s="61"/>
      <c r="C243" s="48">
        <f>SUM('1. Форма сбора'!$F243,'1. Форма сбора'!$J243,'1. Форма сбора'!$N243:$AB243)</f>
        <v>0</v>
      </c>
      <c r="D243" s="62"/>
      <c r="E243" s="62"/>
      <c r="F243" s="63"/>
      <c r="G243" s="64"/>
      <c r="H243" s="64"/>
      <c r="I243" s="64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46" t="str">
        <f>IF(SUM('1. Форма сбора'!$F243,'1. Форма сбора'!$J243,'1. Форма сбора'!$N243:$Z243)&gt;='1. Форма сбора'!$C243,"Проверка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3" s="47" t="str">
        <f t="shared" si="3"/>
        <v>Проверка пройдена</v>
      </c>
    </row>
    <row r="244" spans="1:30" s="49" customFormat="1" x14ac:dyDescent="0.25">
      <c r="A244" s="61"/>
      <c r="B244" s="61"/>
      <c r="C244" s="48">
        <f>SUM('1. Форма сбора'!$F244,'1. Форма сбора'!$J244,'1. Форма сбора'!$N244:$AB244)</f>
        <v>0</v>
      </c>
      <c r="D244" s="62"/>
      <c r="E244" s="62"/>
      <c r="F244" s="63"/>
      <c r="G244" s="64"/>
      <c r="H244" s="64"/>
      <c r="I244" s="64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46" t="str">
        <f>IF(SUM('1. Форма сбора'!$F244,'1. Форма сбора'!$J244,'1. Форма сбора'!$N244:$Z244)&gt;='1. Форма сбора'!$C244,"Проверка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4" s="47" t="str">
        <f t="shared" si="3"/>
        <v>Проверка пройдена</v>
      </c>
    </row>
    <row r="245" spans="1:30" s="49" customFormat="1" x14ac:dyDescent="0.25">
      <c r="A245" s="61"/>
      <c r="B245" s="61"/>
      <c r="C245" s="48">
        <f>SUM('1. Форма сбора'!$F245,'1. Форма сбора'!$J245,'1. Форма сбора'!$N245:$AB245)</f>
        <v>0</v>
      </c>
      <c r="D245" s="62"/>
      <c r="E245" s="62"/>
      <c r="F245" s="63"/>
      <c r="G245" s="64"/>
      <c r="H245" s="64"/>
      <c r="I245" s="64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46" t="str">
        <f>IF(SUM('1. Форма сбора'!$F245,'1. Форма сбора'!$J245,'1. Форма сбора'!$N245:$Z245)&gt;='1. Форма сбора'!$C245,"Проверка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5" s="47" t="str">
        <f t="shared" si="3"/>
        <v>Проверка пройдена</v>
      </c>
    </row>
    <row r="246" spans="1:30" s="49" customFormat="1" x14ac:dyDescent="0.25">
      <c r="A246" s="61"/>
      <c r="B246" s="61"/>
      <c r="C246" s="48">
        <f>SUM('1. Форма сбора'!$F246,'1. Форма сбора'!$J246,'1. Форма сбора'!$N246:$AB246)</f>
        <v>0</v>
      </c>
      <c r="D246" s="62"/>
      <c r="E246" s="62"/>
      <c r="F246" s="63"/>
      <c r="G246" s="64"/>
      <c r="H246" s="64"/>
      <c r="I246" s="64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46" t="str">
        <f>IF(SUM('1. Форма сбора'!$F246,'1. Форма сбора'!$J246,'1. Форма сбора'!$N246:$Z246)&gt;='1. Форма сбора'!$C246,"Проверка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6" s="47" t="str">
        <f t="shared" si="3"/>
        <v>Проверка пройдена</v>
      </c>
    </row>
    <row r="247" spans="1:30" s="49" customFormat="1" x14ac:dyDescent="0.25">
      <c r="A247" s="61"/>
      <c r="B247" s="61"/>
      <c r="C247" s="48">
        <f>SUM('1. Форма сбора'!$F247,'1. Форма сбора'!$J247,'1. Форма сбора'!$N247:$AB247)</f>
        <v>0</v>
      </c>
      <c r="D247" s="62"/>
      <c r="E247" s="62"/>
      <c r="F247" s="63"/>
      <c r="G247" s="64"/>
      <c r="H247" s="64"/>
      <c r="I247" s="64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46" t="str">
        <f>IF(SUM('1. Форма сбора'!$F247,'1. Форма сбора'!$J247,'1. Форма сбора'!$N247:$Z247)&gt;='1. Форма сбора'!$C247,"Проверка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7" s="47" t="str">
        <f t="shared" si="3"/>
        <v>Проверка пройдена</v>
      </c>
    </row>
    <row r="248" spans="1:30" s="49" customFormat="1" x14ac:dyDescent="0.25">
      <c r="A248" s="61"/>
      <c r="B248" s="61"/>
      <c r="C248" s="48">
        <f>SUM('1. Форма сбора'!$F248,'1. Форма сбора'!$J248,'1. Форма сбора'!$N248:$AB248)</f>
        <v>0</v>
      </c>
      <c r="D248" s="62"/>
      <c r="E248" s="62"/>
      <c r="F248" s="63"/>
      <c r="G248" s="64"/>
      <c r="H248" s="64"/>
      <c r="I248" s="64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46" t="str">
        <f>IF(SUM('1. Форма сбора'!$F248,'1. Форма сбора'!$J248,'1. Форма сбора'!$N248:$Z248)&gt;='1. Форма сбора'!$C248,"Проверка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8" s="47" t="str">
        <f t="shared" si="3"/>
        <v>Проверка пройдена</v>
      </c>
    </row>
    <row r="249" spans="1:30" s="49" customFormat="1" x14ac:dyDescent="0.25">
      <c r="A249" s="61"/>
      <c r="B249" s="61"/>
      <c r="C249" s="48">
        <f>SUM('1. Форма сбора'!$F249,'1. Форма сбора'!$J249,'1. Форма сбора'!$N249:$AB249)</f>
        <v>0</v>
      </c>
      <c r="D249" s="62"/>
      <c r="E249" s="62"/>
      <c r="F249" s="63"/>
      <c r="G249" s="64"/>
      <c r="H249" s="64"/>
      <c r="I249" s="64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46" t="str">
        <f>IF(SUM('1. Форма сбора'!$F249,'1. Форма сбора'!$J249,'1. Форма сбора'!$N249:$Z249)&gt;='1. Форма сбора'!$C249,"Проверка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49" s="47" t="str">
        <f t="shared" si="3"/>
        <v>Проверка пройдена</v>
      </c>
    </row>
    <row r="250" spans="1:30" s="49" customFormat="1" x14ac:dyDescent="0.25">
      <c r="A250" s="61"/>
      <c r="B250" s="61"/>
      <c r="C250" s="48">
        <f>SUM('1. Форма сбора'!$F250,'1. Форма сбора'!$J250,'1. Форма сбора'!$N250:$AB250)</f>
        <v>0</v>
      </c>
      <c r="D250" s="62"/>
      <c r="E250" s="62"/>
      <c r="F250" s="63"/>
      <c r="G250" s="64"/>
      <c r="H250" s="64"/>
      <c r="I250" s="64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46" t="str">
        <f>IF(SUM('1. Форма сбора'!$F250,'1. Форма сбора'!$J250,'1. Форма сбора'!$N250:$Z250)&gt;='1. Форма сбора'!$C250,"Проверка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0" s="47" t="str">
        <f t="shared" si="3"/>
        <v>Проверка пройдена</v>
      </c>
    </row>
    <row r="251" spans="1:30" s="49" customFormat="1" x14ac:dyDescent="0.25">
      <c r="A251" s="61"/>
      <c r="B251" s="61"/>
      <c r="C251" s="48">
        <f>SUM('1. Форма сбора'!$F251,'1. Форма сбора'!$J251,'1. Форма сбора'!$N251:$AB251)</f>
        <v>0</v>
      </c>
      <c r="D251" s="62"/>
      <c r="E251" s="62"/>
      <c r="F251" s="63"/>
      <c r="G251" s="64"/>
      <c r="H251" s="64"/>
      <c r="I251" s="64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46" t="str">
        <f>IF(SUM('1. Форма сбора'!$F251,'1. Форма сбора'!$J251,'1. Форма сбора'!$N251:$Z251)&gt;='1. Форма сбора'!$C251,"Проверка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1" s="47" t="str">
        <f t="shared" si="3"/>
        <v>Проверка пройдена</v>
      </c>
    </row>
    <row r="252" spans="1:30" s="49" customFormat="1" x14ac:dyDescent="0.25">
      <c r="A252" s="61"/>
      <c r="B252" s="61"/>
      <c r="C252" s="48">
        <f>SUM('1. Форма сбора'!$F252,'1. Форма сбора'!$J252,'1. Форма сбора'!$N252:$AB252)</f>
        <v>0</v>
      </c>
      <c r="D252" s="62"/>
      <c r="E252" s="62"/>
      <c r="F252" s="63"/>
      <c r="G252" s="64"/>
      <c r="H252" s="64"/>
      <c r="I252" s="64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46" t="str">
        <f>IF(SUM('1. Форма сбора'!$F252,'1. Форма сбора'!$J252,'1. Форма сбора'!$N252:$Z252)&gt;='1. Форма сбора'!$C252,"Проверка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2" s="47" t="str">
        <f t="shared" si="3"/>
        <v>Проверка пройдена</v>
      </c>
    </row>
    <row r="253" spans="1:30" s="49" customFormat="1" x14ac:dyDescent="0.25">
      <c r="A253" s="61"/>
      <c r="B253" s="61"/>
      <c r="C253" s="48">
        <f>SUM('1. Форма сбора'!$F253,'1. Форма сбора'!$J253,'1. Форма сбора'!$N253:$AB253)</f>
        <v>0</v>
      </c>
      <c r="D253" s="62"/>
      <c r="E253" s="62"/>
      <c r="F253" s="63"/>
      <c r="G253" s="64"/>
      <c r="H253" s="64"/>
      <c r="I253" s="64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46" t="str">
        <f>IF(SUM('1. Форма сбора'!$F253,'1. Форма сбора'!$J253,'1. Форма сбора'!$N253:$Z253)&gt;='1. Форма сбора'!$C253,"Проверка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3" s="47" t="str">
        <f t="shared" si="3"/>
        <v>Проверка пройдена</v>
      </c>
    </row>
    <row r="254" spans="1:30" s="49" customFormat="1" x14ac:dyDescent="0.25">
      <c r="A254" s="61"/>
      <c r="B254" s="61"/>
      <c r="C254" s="48">
        <f>SUM('1. Форма сбора'!$F254,'1. Форма сбора'!$J254,'1. Форма сбора'!$N254:$AB254)</f>
        <v>0</v>
      </c>
      <c r="D254" s="62"/>
      <c r="E254" s="62"/>
      <c r="F254" s="63"/>
      <c r="G254" s="64"/>
      <c r="H254" s="64"/>
      <c r="I254" s="64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46" t="str">
        <f>IF(SUM('1. Форма сбора'!$F254,'1. Форма сбора'!$J254,'1. Форма сбора'!$N254:$Z254)&gt;='1. Форма сбора'!$C254,"Проверка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4" s="47" t="str">
        <f t="shared" si="3"/>
        <v>Проверка пройдена</v>
      </c>
    </row>
    <row r="255" spans="1:30" s="49" customFormat="1" x14ac:dyDescent="0.25">
      <c r="A255" s="61"/>
      <c r="B255" s="61"/>
      <c r="C255" s="48">
        <f>SUM('1. Форма сбора'!$F255,'1. Форма сбора'!$J255,'1. Форма сбора'!$N255:$AB255)</f>
        <v>0</v>
      </c>
      <c r="D255" s="62"/>
      <c r="E255" s="62"/>
      <c r="F255" s="63"/>
      <c r="G255" s="64"/>
      <c r="H255" s="64"/>
      <c r="I255" s="64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46" t="str">
        <f>IF(SUM('1. Форма сбора'!$F255,'1. Форма сбора'!$J255,'1. Форма сбора'!$N255:$Z255)&gt;='1. Форма сбора'!$C255,"Проверка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5" s="47" t="str">
        <f t="shared" ref="AD255:AD259" si="4">IF(F255&lt;G255,"Внимание! Значения в графе 3.1 не могут превышать значения в графе 3",IF(F255&lt;H255,"Внимание! Значения в графе 3.2 не могут превышать значения в графе 3",IF(F255&lt;I255,"Внимание! Значения в графе 3.3 не могут превышать значения в графе 3",IF(J255&lt;K255,"Внимание! Значения в графе 4.1 не могут превышать значения в графе 4",IF(J255&lt;L255,"Внимание! Значения в графе 4.2 не могут превышать значения в графе 4",IF(J255&lt;M255,"Внимание! Значения в графе 4.3 не могут превышать значения в графе 4","Проверка пройдена"))))))</f>
        <v>Проверка пройдена</v>
      </c>
    </row>
    <row r="256" spans="1:30" s="49" customFormat="1" x14ac:dyDescent="0.25">
      <c r="A256" s="61"/>
      <c r="B256" s="61"/>
      <c r="C256" s="48">
        <f>SUM('1. Форма сбора'!$F256,'1. Форма сбора'!$J256,'1. Форма сбора'!$N256:$AB256)</f>
        <v>0</v>
      </c>
      <c r="D256" s="62"/>
      <c r="E256" s="62"/>
      <c r="F256" s="63"/>
      <c r="G256" s="64"/>
      <c r="H256" s="64"/>
      <c r="I256" s="64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46" t="str">
        <f>IF(SUM('1. Форма сбора'!$F256,'1. Форма сбора'!$J256,'1. Форма сбора'!$N256:$Z256)&gt;='1. Форма сбора'!$C256,"Проверка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6" s="47" t="str">
        <f t="shared" si="4"/>
        <v>Проверка пройдена</v>
      </c>
    </row>
    <row r="257" spans="1:30" s="49" customFormat="1" x14ac:dyDescent="0.25">
      <c r="A257" s="61"/>
      <c r="B257" s="61"/>
      <c r="C257" s="48">
        <f>SUM('1. Форма сбора'!$F257,'1. Форма сбора'!$J257,'1. Форма сбора'!$N257:$AB257)</f>
        <v>0</v>
      </c>
      <c r="D257" s="62"/>
      <c r="E257" s="62"/>
      <c r="F257" s="63"/>
      <c r="G257" s="64"/>
      <c r="H257" s="64"/>
      <c r="I257" s="64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46" t="str">
        <f>IF(SUM('1. Форма сбора'!$F257,'1. Форма сбора'!$J257,'1. Форма сбора'!$N257:$Z257)&gt;='1. Форма сбора'!$C257,"Проверка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7" s="47" t="str">
        <f t="shared" si="4"/>
        <v>Проверка пройдена</v>
      </c>
    </row>
    <row r="258" spans="1:30" s="49" customFormat="1" x14ac:dyDescent="0.25">
      <c r="A258" s="61"/>
      <c r="B258" s="61"/>
      <c r="C258" s="48">
        <f>SUM('1. Форма сбора'!$F258,'1. Форма сбора'!$J258,'1. Форма сбора'!$N258:$AB258)</f>
        <v>0</v>
      </c>
      <c r="D258" s="62"/>
      <c r="E258" s="62"/>
      <c r="F258" s="63"/>
      <c r="G258" s="64"/>
      <c r="H258" s="64"/>
      <c r="I258" s="64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46" t="str">
        <f>IF(SUM('1. Форма сбора'!$F258,'1. Форма сбора'!$J258,'1. Форма сбора'!$N258:$Z258)&gt;='1. Форма сбора'!$C258,"Проверка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8" s="47" t="str">
        <f t="shared" si="4"/>
        <v>Проверка пройдена</v>
      </c>
    </row>
    <row r="259" spans="1:30" s="49" customFormat="1" x14ac:dyDescent="0.25">
      <c r="A259" s="61"/>
      <c r="B259" s="61"/>
      <c r="C259" s="48">
        <f>SUM('1. Форма сбора'!$F259,'1. Форма сбора'!$J259,'1. Форма сбора'!$N259:$AB259)</f>
        <v>0</v>
      </c>
      <c r="D259" s="62"/>
      <c r="E259" s="62"/>
      <c r="F259" s="63"/>
      <c r="G259" s="64"/>
      <c r="H259" s="64"/>
      <c r="I259" s="64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46" t="str">
        <f>IF(SUM('1. Форма сбора'!$F259,'1. Форма сбора'!$J259,'1. Форма сбора'!$N259:$Z259)&gt;='1. Форма сбора'!$C259,"Проверка пройдена","Внимание! Сумма по видам деятельности (кроме граф в том числе) должна быть равна суммарному выпуску")</f>
        <v>Проверка пройдена</v>
      </c>
      <c r="AD259" s="47" t="str">
        <f t="shared" si="4"/>
        <v>Проверка пройдена</v>
      </c>
    </row>
  </sheetData>
  <sheetProtection algorithmName="SHA-512" hashValue="Y/Uz9xI7FG5rFoKu9xPKAAFlY/okXlBFSa43XkJhm01H6NxPBRfkNh3Fg6YYgTZTvtMLbiUh3BiHfBcJOkrj0g==" saltValue="9K4xlYB3ADzILm+BFywSbw==" spinCount="100000" sheet="1" objects="1" scenarios="1"/>
  <mergeCells count="12">
    <mergeCell ref="A1:AD1"/>
    <mergeCell ref="A2:A3"/>
    <mergeCell ref="C2:C3"/>
    <mergeCell ref="F2:I2"/>
    <mergeCell ref="D2:E2"/>
    <mergeCell ref="B2:B3"/>
    <mergeCell ref="AD2:AD3"/>
    <mergeCell ref="J2:M2"/>
    <mergeCell ref="N2:R2"/>
    <mergeCell ref="S2:V2"/>
    <mergeCell ref="W2:Z2"/>
    <mergeCell ref="AC2:AC3"/>
  </mergeCells>
  <phoneticPr fontId="24" type="noConversion"/>
  <pageMargins left="0.25" right="0.25" top="0.75" bottom="0.75" header="0.3" footer="0.3"/>
  <pageSetup paperSize="8" scale="12" orientation="landscape" horizontalDpi="300" verticalDpi="3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'Выпадающие списки'!$E$2:$E$8</xm:f>
          </x14:formula1>
          <xm:sqref>AB260:AB1048576 AB5:AB259</xm:sqref>
        </x14:dataValidation>
        <x14:dataValidation type="list" allowBlank="1" showInputMessage="1" showErrorMessage="1">
          <x14:formula1>
            <xm:f>'Выпадающие списки'!$C$2:$C$625</xm:f>
          </x14:formula1>
          <xm:sqref>B260:B1048576 B5:B259</xm:sqref>
        </x14:dataValidation>
        <x14:dataValidation type="list" allowBlank="1" showInputMessage="1" showErrorMessage="1">
          <x14:formula1>
            <xm:f>'Выпадающие списки'!$P$2:$P$9</xm:f>
          </x14:formula1>
          <xm:sqref>AA5:AA259</xm:sqref>
        </x14:dataValidation>
        <x14:dataValidation type="list" allowBlank="1" showInputMessage="1" showErrorMessage="1">
          <x14:formula1>
            <xm:f>'Выпадающие списки'!$B$2:$B$73</xm:f>
          </x14:formula1>
          <xm:sqref>A5:A259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9"/>
  <sheetViews>
    <sheetView topLeftCell="D1" zoomScale="85" zoomScaleNormal="85" workbookViewId="0">
      <pane ySplit="2" topLeftCell="A3" activePane="bottomLeft" state="frozen"/>
      <selection sqref="A1:XFD1048576"/>
      <selection pane="bottomLeft" activeCell="E9" sqref="E9"/>
    </sheetView>
  </sheetViews>
  <sheetFormatPr defaultColWidth="9.140625" defaultRowHeight="15.75" x14ac:dyDescent="0.25"/>
  <cols>
    <col min="1" max="1" width="30.7109375" style="29" customWidth="1"/>
    <col min="2" max="2" width="77.7109375" style="100" customWidth="1"/>
    <col min="3" max="3" width="51.28515625" style="104" customWidth="1"/>
    <col min="4" max="4" width="30.85546875" style="104" customWidth="1"/>
    <col min="5" max="5" width="35.7109375" style="104" customWidth="1"/>
    <col min="6" max="6" width="37.5703125" style="100" customWidth="1"/>
    <col min="7" max="7" width="31.7109375" style="100" customWidth="1"/>
    <col min="8" max="8" width="33.28515625" style="100" customWidth="1"/>
    <col min="9" max="9" width="102.85546875" style="104" bestFit="1" customWidth="1"/>
    <col min="10" max="16384" width="9.140625" style="100"/>
  </cols>
  <sheetData>
    <row r="1" spans="1:9" s="71" customFormat="1" ht="66" customHeight="1" x14ac:dyDescent="0.25">
      <c r="A1" s="24" t="s">
        <v>986</v>
      </c>
      <c r="B1" s="68" t="s">
        <v>0</v>
      </c>
      <c r="C1" s="68" t="s">
        <v>2</v>
      </c>
      <c r="D1" s="68" t="s">
        <v>867</v>
      </c>
      <c r="E1" s="68" t="s">
        <v>297</v>
      </c>
      <c r="F1" s="69" t="s">
        <v>298</v>
      </c>
      <c r="G1" s="69" t="s">
        <v>299</v>
      </c>
      <c r="H1" s="69" t="s">
        <v>272</v>
      </c>
      <c r="I1" s="70" t="s">
        <v>300</v>
      </c>
    </row>
    <row r="2" spans="1:9" s="73" customFormat="1" x14ac:dyDescent="0.25">
      <c r="A2" s="25" t="s">
        <v>941</v>
      </c>
      <c r="B2" s="72" t="s">
        <v>29</v>
      </c>
      <c r="C2" s="72" t="s">
        <v>30</v>
      </c>
      <c r="D2" s="72" t="s">
        <v>31</v>
      </c>
      <c r="E2" s="72" t="s">
        <v>34</v>
      </c>
      <c r="F2" s="72" t="s">
        <v>38</v>
      </c>
      <c r="G2" s="72" t="s">
        <v>42</v>
      </c>
      <c r="H2" s="72" t="s">
        <v>43</v>
      </c>
      <c r="I2" s="72" t="s">
        <v>44</v>
      </c>
    </row>
    <row r="3" spans="1:9" s="78" customFormat="1" x14ac:dyDescent="0.25">
      <c r="A3" s="26" t="e">
        <f ca="1">CONCATENATE(_xlfn.XLOOKUP(B3,'Выпадающие списки'!B:B,'Выпадающие списки'!A:A),"-",Таблица134[[#This Row],[2]])</f>
        <v>#NAME?</v>
      </c>
      <c r="B3" s="74" t="s">
        <v>333</v>
      </c>
      <c r="C3" s="75" t="s">
        <v>122</v>
      </c>
      <c r="D3" s="75" t="s">
        <v>1003</v>
      </c>
      <c r="E3" s="75" t="s">
        <v>304</v>
      </c>
      <c r="F3" s="76" t="s">
        <v>302</v>
      </c>
      <c r="G3" s="77" t="s">
        <v>280</v>
      </c>
      <c r="H3" s="77" t="s">
        <v>280</v>
      </c>
      <c r="I3" s="63" t="s">
        <v>313</v>
      </c>
    </row>
    <row r="4" spans="1:9" s="78" customFormat="1" x14ac:dyDescent="0.25">
      <c r="A4" s="26" t="e">
        <f ca="1">CONCATENATE(_xlfn.XLOOKUP(B4,'Выпадающие списки'!B:B,'Выпадающие списки'!A:A),"-",Таблица134[[#This Row],[2]])</f>
        <v>#NAME?</v>
      </c>
      <c r="B4" s="74" t="s">
        <v>333</v>
      </c>
      <c r="C4" s="75" t="s">
        <v>134</v>
      </c>
      <c r="D4" s="75" t="s">
        <v>1001</v>
      </c>
      <c r="E4" s="75" t="s">
        <v>304</v>
      </c>
      <c r="F4" s="76" t="s">
        <v>305</v>
      </c>
      <c r="G4" s="77" t="s">
        <v>280</v>
      </c>
      <c r="H4" s="77" t="s">
        <v>280</v>
      </c>
      <c r="I4" s="63" t="s">
        <v>317</v>
      </c>
    </row>
    <row r="5" spans="1:9" s="78" customFormat="1" x14ac:dyDescent="0.25">
      <c r="A5" s="26" t="e">
        <f ca="1">CONCATENATE(_xlfn.XLOOKUP(B5,'Выпадающие списки'!B:B,'Выпадающие списки'!A:A),"-",Таблица134[[#This Row],[2]])</f>
        <v>#NAME?</v>
      </c>
      <c r="B5" s="79" t="s">
        <v>333</v>
      </c>
      <c r="C5" s="80" t="s">
        <v>134</v>
      </c>
      <c r="D5" s="80" t="s">
        <v>1002</v>
      </c>
      <c r="E5" s="80" t="s">
        <v>304</v>
      </c>
      <c r="F5" s="81" t="s">
        <v>302</v>
      </c>
      <c r="G5" s="82" t="s">
        <v>280</v>
      </c>
      <c r="H5" s="82" t="s">
        <v>280</v>
      </c>
      <c r="I5" s="63" t="s">
        <v>313</v>
      </c>
    </row>
    <row r="6" spans="1:9" s="78" customFormat="1" x14ac:dyDescent="0.25">
      <c r="A6" s="26" t="e">
        <f ca="1">CONCATENATE(_xlfn.XLOOKUP(B6,'Выпадающие списки'!B:B,'Выпадающие списки'!A:A),"-",Таблица134[[#This Row],[2]])</f>
        <v>#NAME?</v>
      </c>
      <c r="B6" s="74"/>
      <c r="C6" s="75"/>
      <c r="D6" s="75"/>
      <c r="E6" s="75"/>
      <c r="F6" s="76"/>
      <c r="G6" s="77"/>
      <c r="H6" s="77"/>
      <c r="I6" s="63"/>
    </row>
    <row r="7" spans="1:9" s="78" customFormat="1" x14ac:dyDescent="0.25">
      <c r="A7" s="26" t="e">
        <f ca="1">CONCATENATE(_xlfn.XLOOKUP(B7,'Выпадающие списки'!B:B,'Выпадающие списки'!A:A),"-",Таблица134[[#This Row],[2]])</f>
        <v>#NAME?</v>
      </c>
      <c r="B7" s="74"/>
      <c r="C7" s="75"/>
      <c r="D7" s="75"/>
      <c r="E7" s="75"/>
      <c r="F7" s="76"/>
      <c r="G7" s="77"/>
      <c r="H7" s="77"/>
      <c r="I7" s="63"/>
    </row>
    <row r="8" spans="1:9" s="78" customFormat="1" x14ac:dyDescent="0.25">
      <c r="A8" s="26" t="e">
        <f ca="1">CONCATENATE(_xlfn.XLOOKUP(B8,'Выпадающие списки'!B:B,'Выпадающие списки'!A:A),"-",Таблица134[[#This Row],[2]])</f>
        <v>#NAME?</v>
      </c>
      <c r="B8" s="74"/>
      <c r="C8" s="75"/>
      <c r="D8" s="75"/>
      <c r="E8" s="75"/>
      <c r="F8" s="76"/>
      <c r="G8" s="77"/>
      <c r="H8" s="77"/>
      <c r="I8" s="63"/>
    </row>
    <row r="9" spans="1:9" s="78" customFormat="1" x14ac:dyDescent="0.25">
      <c r="A9" s="26" t="e">
        <f ca="1">CONCATENATE(_xlfn.XLOOKUP(B9,'Выпадающие списки'!B:B,'Выпадающие списки'!A:A),"-",Таблица134[[#This Row],[2]])</f>
        <v>#NAME?</v>
      </c>
      <c r="B9" s="83"/>
      <c r="C9" s="80"/>
      <c r="D9" s="80"/>
      <c r="E9" s="80"/>
      <c r="F9" s="81"/>
      <c r="G9" s="82"/>
      <c r="H9" s="82"/>
      <c r="I9" s="63"/>
    </row>
    <row r="10" spans="1:9" s="78" customFormat="1" x14ac:dyDescent="0.25">
      <c r="A10" s="26" t="e">
        <f ca="1">CONCATENATE(_xlfn.XLOOKUP(B10,'Выпадающие списки'!B:B,'Выпадающие списки'!A:A),"-",Таблица134[[#This Row],[2]])</f>
        <v>#NAME?</v>
      </c>
      <c r="B10" s="83"/>
      <c r="C10" s="80"/>
      <c r="D10" s="80"/>
      <c r="E10" s="80"/>
      <c r="F10" s="81"/>
      <c r="G10" s="82"/>
      <c r="H10" s="82"/>
      <c r="I10" s="63"/>
    </row>
    <row r="11" spans="1:9" s="78" customFormat="1" x14ac:dyDescent="0.25">
      <c r="A11" s="26" t="e">
        <f ca="1">CONCATENATE(_xlfn.XLOOKUP(B11,'Выпадающие списки'!B:B,'Выпадающие списки'!A:A),"-",Таблица134[[#This Row],[2]])</f>
        <v>#NAME?</v>
      </c>
      <c r="B11" s="83"/>
      <c r="C11" s="80"/>
      <c r="D11" s="80"/>
      <c r="E11" s="80"/>
      <c r="F11" s="81"/>
      <c r="G11" s="82"/>
      <c r="H11" s="82"/>
      <c r="I11" s="63"/>
    </row>
    <row r="12" spans="1:9" s="78" customFormat="1" x14ac:dyDescent="0.25">
      <c r="A12" s="26" t="e">
        <f ca="1">CONCATENATE(_xlfn.XLOOKUP(B12,'Выпадающие списки'!B:B,'Выпадающие списки'!A:A),"-",Таблица134[[#This Row],[2]])</f>
        <v>#NAME?</v>
      </c>
      <c r="B12" s="83"/>
      <c r="C12" s="80"/>
      <c r="D12" s="80"/>
      <c r="E12" s="80"/>
      <c r="F12" s="81"/>
      <c r="G12" s="82"/>
      <c r="H12" s="82"/>
      <c r="I12" s="63"/>
    </row>
    <row r="13" spans="1:9" s="78" customFormat="1" x14ac:dyDescent="0.25">
      <c r="A13" s="26" t="e">
        <f ca="1">CONCATENATE(_xlfn.XLOOKUP(B13,'Выпадающие списки'!B:B,'Выпадающие списки'!A:A),"-",Таблица134[[#This Row],[2]])</f>
        <v>#NAME?</v>
      </c>
      <c r="B13" s="83"/>
      <c r="C13" s="80"/>
      <c r="D13" s="80"/>
      <c r="E13" s="80"/>
      <c r="F13" s="81"/>
      <c r="G13" s="82"/>
      <c r="H13" s="82"/>
      <c r="I13" s="63"/>
    </row>
    <row r="14" spans="1:9" s="78" customFormat="1" x14ac:dyDescent="0.25">
      <c r="A14" s="26" t="e">
        <f ca="1">CONCATENATE(_xlfn.XLOOKUP(B14,'Выпадающие списки'!B:B,'Выпадающие списки'!A:A),"-",Таблица134[[#This Row],[2]])</f>
        <v>#NAME?</v>
      </c>
      <c r="B14" s="83"/>
      <c r="C14" s="80"/>
      <c r="D14" s="80"/>
      <c r="E14" s="80"/>
      <c r="F14" s="81"/>
      <c r="G14" s="82"/>
      <c r="H14" s="82"/>
      <c r="I14" s="63"/>
    </row>
    <row r="15" spans="1:9" s="78" customFormat="1" x14ac:dyDescent="0.25">
      <c r="A15" s="26" t="e">
        <f ca="1">CONCATENATE(_xlfn.XLOOKUP(B15,'Выпадающие списки'!B:B,'Выпадающие списки'!A:A),"-",Таблица134[[#This Row],[2]])</f>
        <v>#NAME?</v>
      </c>
      <c r="B15" s="83"/>
      <c r="C15" s="80"/>
      <c r="D15" s="80"/>
      <c r="E15" s="80"/>
      <c r="F15" s="81"/>
      <c r="G15" s="82"/>
      <c r="H15" s="82"/>
      <c r="I15" s="63"/>
    </row>
    <row r="16" spans="1:9" s="78" customFormat="1" x14ac:dyDescent="0.25">
      <c r="A16" s="26" t="e">
        <f ca="1">CONCATENATE(_xlfn.XLOOKUP(B16,'Выпадающие списки'!B:B,'Выпадающие списки'!A:A),"-",Таблица134[[#This Row],[2]])</f>
        <v>#NAME?</v>
      </c>
      <c r="B16" s="83"/>
      <c r="C16" s="80"/>
      <c r="D16" s="80"/>
      <c r="E16" s="80"/>
      <c r="F16" s="81"/>
      <c r="G16" s="82"/>
      <c r="H16" s="82"/>
      <c r="I16" s="63"/>
    </row>
    <row r="17" spans="1:9" s="78" customFormat="1" x14ac:dyDescent="0.25">
      <c r="A17" s="26" t="e">
        <f ca="1">CONCATENATE(_xlfn.XLOOKUP(B17,'Выпадающие списки'!B:B,'Выпадающие списки'!A:A),"-",Таблица134[[#This Row],[2]])</f>
        <v>#NAME?</v>
      </c>
      <c r="B17" s="83"/>
      <c r="C17" s="80"/>
      <c r="D17" s="80"/>
      <c r="E17" s="80"/>
      <c r="F17" s="81"/>
      <c r="G17" s="82"/>
      <c r="H17" s="82"/>
      <c r="I17" s="63"/>
    </row>
    <row r="18" spans="1:9" s="78" customFormat="1" x14ac:dyDescent="0.25">
      <c r="A18" s="26" t="e">
        <f ca="1">CONCATENATE(_xlfn.XLOOKUP(B18,'Выпадающие списки'!B:B,'Выпадающие списки'!A:A),"-",Таблица134[[#This Row],[2]])</f>
        <v>#NAME?</v>
      </c>
      <c r="B18" s="83"/>
      <c r="C18" s="80"/>
      <c r="D18" s="80"/>
      <c r="E18" s="80"/>
      <c r="F18" s="81"/>
      <c r="G18" s="82"/>
      <c r="H18" s="82"/>
      <c r="I18" s="63"/>
    </row>
    <row r="19" spans="1:9" s="78" customFormat="1" x14ac:dyDescent="0.25">
      <c r="A19" s="26" t="e">
        <f ca="1">CONCATENATE(_xlfn.XLOOKUP(B19,'Выпадающие списки'!B:B,'Выпадающие списки'!A:A),"-",Таблица134[[#This Row],[2]])</f>
        <v>#NAME?</v>
      </c>
      <c r="B19" s="83"/>
      <c r="C19" s="80"/>
      <c r="D19" s="80"/>
      <c r="E19" s="80"/>
      <c r="F19" s="81"/>
      <c r="G19" s="82"/>
      <c r="H19" s="82"/>
      <c r="I19" s="63"/>
    </row>
    <row r="20" spans="1:9" s="78" customFormat="1" x14ac:dyDescent="0.25">
      <c r="A20" s="26" t="e">
        <f ca="1">CONCATENATE(_xlfn.XLOOKUP(B20,'Выпадающие списки'!B:B,'Выпадающие списки'!A:A),"-",Таблица134[[#This Row],[2]])</f>
        <v>#NAME?</v>
      </c>
      <c r="B20" s="83"/>
      <c r="C20" s="80"/>
      <c r="D20" s="80"/>
      <c r="E20" s="80"/>
      <c r="F20" s="81"/>
      <c r="G20" s="82"/>
      <c r="H20" s="82"/>
      <c r="I20" s="63"/>
    </row>
    <row r="21" spans="1:9" s="78" customFormat="1" x14ac:dyDescent="0.25">
      <c r="A21" s="26" t="e">
        <f ca="1">CONCATENATE(_xlfn.XLOOKUP(B21,'Выпадающие списки'!B:B,'Выпадающие списки'!A:A),"-",Таблица134[[#This Row],[2]])</f>
        <v>#NAME?</v>
      </c>
      <c r="B21" s="83"/>
      <c r="C21" s="80"/>
      <c r="D21" s="80"/>
      <c r="E21" s="80"/>
      <c r="F21" s="81"/>
      <c r="G21" s="82"/>
      <c r="H21" s="82"/>
      <c r="I21" s="63"/>
    </row>
    <row r="22" spans="1:9" s="78" customFormat="1" x14ac:dyDescent="0.25">
      <c r="A22" s="26" t="e">
        <f ca="1">CONCATENATE(_xlfn.XLOOKUP(B22,'Выпадающие списки'!B:B,'Выпадающие списки'!A:A),"-",Таблица134[[#This Row],[2]])</f>
        <v>#NAME?</v>
      </c>
      <c r="B22" s="83"/>
      <c r="C22" s="80"/>
      <c r="D22" s="80"/>
      <c r="E22" s="80"/>
      <c r="F22" s="81"/>
      <c r="G22" s="82"/>
      <c r="H22" s="82"/>
      <c r="I22" s="63"/>
    </row>
    <row r="23" spans="1:9" s="78" customFormat="1" x14ac:dyDescent="0.25">
      <c r="A23" s="26" t="e">
        <f ca="1">CONCATENATE(_xlfn.XLOOKUP(B23,'Выпадающие списки'!B:B,'Выпадающие списки'!A:A),"-",Таблица134[[#This Row],[2]])</f>
        <v>#NAME?</v>
      </c>
      <c r="B23" s="83"/>
      <c r="C23" s="80"/>
      <c r="D23" s="80"/>
      <c r="E23" s="80"/>
      <c r="F23" s="81"/>
      <c r="G23" s="82"/>
      <c r="H23" s="82"/>
      <c r="I23" s="63"/>
    </row>
    <row r="24" spans="1:9" s="78" customFormat="1" x14ac:dyDescent="0.25">
      <c r="A24" s="26" t="e">
        <f ca="1">CONCATENATE(_xlfn.XLOOKUP(B24,'Выпадающие списки'!B:B,'Выпадающие списки'!A:A),"-",Таблица134[[#This Row],[2]])</f>
        <v>#NAME?</v>
      </c>
      <c r="B24" s="83"/>
      <c r="C24" s="80"/>
      <c r="D24" s="80"/>
      <c r="E24" s="80"/>
      <c r="F24" s="81"/>
      <c r="G24" s="82"/>
      <c r="H24" s="82"/>
      <c r="I24" s="63"/>
    </row>
    <row r="25" spans="1:9" s="78" customFormat="1" x14ac:dyDescent="0.25">
      <c r="A25" s="26" t="e">
        <f ca="1">CONCATENATE(_xlfn.XLOOKUP(B25,'Выпадающие списки'!B:B,'Выпадающие списки'!A:A),"-",Таблица134[[#This Row],[2]])</f>
        <v>#NAME?</v>
      </c>
      <c r="B25" s="83"/>
      <c r="C25" s="80"/>
      <c r="D25" s="80"/>
      <c r="E25" s="80"/>
      <c r="F25" s="81"/>
      <c r="G25" s="82"/>
      <c r="H25" s="82"/>
      <c r="I25" s="63"/>
    </row>
    <row r="26" spans="1:9" s="78" customFormat="1" x14ac:dyDescent="0.25">
      <c r="A26" s="26" t="e">
        <f ca="1">CONCATENATE(_xlfn.XLOOKUP(B26,'Выпадающие списки'!B:B,'Выпадающие списки'!A:A),"-",Таблица134[[#This Row],[2]])</f>
        <v>#NAME?</v>
      </c>
      <c r="B26" s="83"/>
      <c r="C26" s="80"/>
      <c r="D26" s="80"/>
      <c r="E26" s="80"/>
      <c r="F26" s="81"/>
      <c r="G26" s="82"/>
      <c r="H26" s="82"/>
      <c r="I26" s="63"/>
    </row>
    <row r="27" spans="1:9" s="78" customFormat="1" x14ac:dyDescent="0.25">
      <c r="A27" s="26" t="e">
        <f ca="1">CONCATENATE(_xlfn.XLOOKUP(B27,'Выпадающие списки'!B:B,'Выпадающие списки'!A:A),"-",Таблица134[[#This Row],[2]])</f>
        <v>#NAME?</v>
      </c>
      <c r="B27" s="83"/>
      <c r="C27" s="80"/>
      <c r="D27" s="80"/>
      <c r="E27" s="80"/>
      <c r="F27" s="81"/>
      <c r="G27" s="82"/>
      <c r="H27" s="82"/>
      <c r="I27" s="63"/>
    </row>
    <row r="28" spans="1:9" s="78" customFormat="1" x14ac:dyDescent="0.25">
      <c r="A28" s="26" t="e">
        <f ca="1">CONCATENATE(_xlfn.XLOOKUP(B28,'Выпадающие списки'!B:B,'Выпадающие списки'!A:A),"-",Таблица134[[#This Row],[2]])</f>
        <v>#NAME?</v>
      </c>
      <c r="B28" s="83"/>
      <c r="C28" s="80"/>
      <c r="D28" s="80"/>
      <c r="E28" s="80"/>
      <c r="F28" s="81"/>
      <c r="G28" s="82"/>
      <c r="H28" s="82"/>
      <c r="I28" s="63"/>
    </row>
    <row r="29" spans="1:9" s="78" customFormat="1" x14ac:dyDescent="0.25">
      <c r="A29" s="26" t="e">
        <f ca="1">CONCATENATE(_xlfn.XLOOKUP(B29,'Выпадающие списки'!B:B,'Выпадающие списки'!A:A),"-",Таблица134[[#This Row],[2]])</f>
        <v>#NAME?</v>
      </c>
      <c r="B29" s="83"/>
      <c r="C29" s="80"/>
      <c r="D29" s="80"/>
      <c r="E29" s="80"/>
      <c r="F29" s="81"/>
      <c r="G29" s="82"/>
      <c r="H29" s="82"/>
      <c r="I29" s="63"/>
    </row>
    <row r="30" spans="1:9" s="78" customFormat="1" x14ac:dyDescent="0.25">
      <c r="A30" s="26" t="e">
        <f ca="1">CONCATENATE(_xlfn.XLOOKUP(B30,'Выпадающие списки'!B:B,'Выпадающие списки'!A:A),"-",Таблица134[[#This Row],[2]])</f>
        <v>#NAME?</v>
      </c>
      <c r="B30" s="83"/>
      <c r="C30" s="80"/>
      <c r="D30" s="80"/>
      <c r="E30" s="80"/>
      <c r="F30" s="81"/>
      <c r="G30" s="82"/>
      <c r="H30" s="82"/>
      <c r="I30" s="63"/>
    </row>
    <row r="31" spans="1:9" s="78" customFormat="1" x14ac:dyDescent="0.25">
      <c r="A31" s="26" t="e">
        <f ca="1">CONCATENATE(_xlfn.XLOOKUP(B31,'Выпадающие списки'!B:B,'Выпадающие списки'!A:A),"-",Таблица134[[#This Row],[2]])</f>
        <v>#NAME?</v>
      </c>
      <c r="B31" s="84"/>
      <c r="C31" s="85"/>
      <c r="D31" s="85"/>
      <c r="E31" s="85"/>
      <c r="F31" s="86"/>
      <c r="G31" s="87"/>
      <c r="H31" s="87"/>
      <c r="I31" s="63"/>
    </row>
    <row r="32" spans="1:9" s="78" customFormat="1" x14ac:dyDescent="0.25">
      <c r="A32" s="26" t="e">
        <f ca="1">CONCATENATE(_xlfn.XLOOKUP(B32,'Выпадающие списки'!B:B,'Выпадающие списки'!A:A),"-",Таблица134[[#This Row],[2]])</f>
        <v>#NAME?</v>
      </c>
      <c r="B32" s="83"/>
      <c r="C32" s="80"/>
      <c r="D32" s="80"/>
      <c r="E32" s="80"/>
      <c r="F32" s="81"/>
      <c r="G32" s="82"/>
      <c r="H32" s="82"/>
      <c r="I32" s="63"/>
    </row>
    <row r="33" spans="1:9" s="78" customFormat="1" x14ac:dyDescent="0.25">
      <c r="A33" s="26" t="e">
        <f ca="1">CONCATENATE(_xlfn.XLOOKUP(B33,'Выпадающие списки'!B:B,'Выпадающие списки'!A:A),"-",Таблица134[[#This Row],[2]])</f>
        <v>#NAME?</v>
      </c>
      <c r="B33" s="83"/>
      <c r="C33" s="80"/>
      <c r="D33" s="80"/>
      <c r="E33" s="80"/>
      <c r="F33" s="81"/>
      <c r="G33" s="82"/>
      <c r="H33" s="82"/>
      <c r="I33" s="63"/>
    </row>
    <row r="34" spans="1:9" s="78" customFormat="1" x14ac:dyDescent="0.25">
      <c r="A34" s="26" t="e">
        <f ca="1">CONCATENATE(_xlfn.XLOOKUP(B34,'Выпадающие списки'!B:B,'Выпадающие списки'!A:A),"-",Таблица134[[#This Row],[2]])</f>
        <v>#NAME?</v>
      </c>
      <c r="B34" s="83"/>
      <c r="C34" s="80"/>
      <c r="D34" s="80"/>
      <c r="E34" s="80"/>
      <c r="F34" s="81"/>
      <c r="G34" s="82"/>
      <c r="H34" s="82"/>
      <c r="I34" s="63"/>
    </row>
    <row r="35" spans="1:9" s="78" customFormat="1" x14ac:dyDescent="0.25">
      <c r="A35" s="26" t="e">
        <f ca="1">CONCATENATE(_xlfn.XLOOKUP(B35,'Выпадающие списки'!B:B,'Выпадающие списки'!A:A),"-",Таблица134[[#This Row],[2]])</f>
        <v>#NAME?</v>
      </c>
      <c r="B35" s="83"/>
      <c r="C35" s="80"/>
      <c r="D35" s="80"/>
      <c r="E35" s="80"/>
      <c r="F35" s="81"/>
      <c r="G35" s="82"/>
      <c r="H35" s="82"/>
      <c r="I35" s="63"/>
    </row>
    <row r="36" spans="1:9" s="78" customFormat="1" x14ac:dyDescent="0.25">
      <c r="A36" s="26" t="e">
        <f ca="1">CONCATENATE(_xlfn.XLOOKUP(B36,'Выпадающие списки'!B:B,'Выпадающие списки'!A:A),"-",Таблица134[[#This Row],[2]])</f>
        <v>#NAME?</v>
      </c>
      <c r="B36" s="83"/>
      <c r="C36" s="80"/>
      <c r="D36" s="80"/>
      <c r="E36" s="80"/>
      <c r="F36" s="81"/>
      <c r="G36" s="82"/>
      <c r="H36" s="82"/>
      <c r="I36" s="63"/>
    </row>
    <row r="37" spans="1:9" s="78" customFormat="1" x14ac:dyDescent="0.25">
      <c r="A37" s="26" t="e">
        <f ca="1">CONCATENATE(_xlfn.XLOOKUP(B37,'Выпадающие списки'!B:B,'Выпадающие списки'!A:A),"-",Таблица134[[#This Row],[2]])</f>
        <v>#NAME?</v>
      </c>
      <c r="B37" s="83"/>
      <c r="C37" s="80"/>
      <c r="D37" s="80"/>
      <c r="E37" s="80"/>
      <c r="F37" s="81"/>
      <c r="G37" s="82"/>
      <c r="H37" s="82"/>
      <c r="I37" s="63"/>
    </row>
    <row r="38" spans="1:9" s="78" customFormat="1" x14ac:dyDescent="0.25">
      <c r="A38" s="26" t="e">
        <f ca="1">CONCATENATE(_xlfn.XLOOKUP(B38,'Выпадающие списки'!B:B,'Выпадающие списки'!A:A),"-",Таблица134[[#This Row],[2]])</f>
        <v>#NAME?</v>
      </c>
      <c r="B38" s="83"/>
      <c r="C38" s="80"/>
      <c r="D38" s="80"/>
      <c r="E38" s="80"/>
      <c r="F38" s="81"/>
      <c r="G38" s="82"/>
      <c r="H38" s="82"/>
      <c r="I38" s="63"/>
    </row>
    <row r="39" spans="1:9" s="78" customFormat="1" x14ac:dyDescent="0.25">
      <c r="A39" s="26" t="e">
        <f ca="1">CONCATENATE(_xlfn.XLOOKUP(B39,'Выпадающие списки'!B:B,'Выпадающие списки'!A:A),"-",Таблица134[[#This Row],[2]])</f>
        <v>#NAME?</v>
      </c>
      <c r="B39" s="83"/>
      <c r="C39" s="80"/>
      <c r="D39" s="80"/>
      <c r="E39" s="80"/>
      <c r="F39" s="81"/>
      <c r="G39" s="82"/>
      <c r="H39" s="82"/>
      <c r="I39" s="63"/>
    </row>
    <row r="40" spans="1:9" s="78" customFormat="1" x14ac:dyDescent="0.25">
      <c r="A40" s="26" t="e">
        <f ca="1">CONCATENATE(_xlfn.XLOOKUP(B40,'Выпадающие списки'!B:B,'Выпадающие списки'!A:A),"-",Таблица134[[#This Row],[2]])</f>
        <v>#NAME?</v>
      </c>
      <c r="B40" s="83"/>
      <c r="C40" s="80"/>
      <c r="D40" s="80"/>
      <c r="E40" s="80"/>
      <c r="F40" s="81"/>
      <c r="G40" s="82"/>
      <c r="H40" s="82"/>
      <c r="I40" s="63"/>
    </row>
    <row r="41" spans="1:9" s="78" customFormat="1" x14ac:dyDescent="0.25">
      <c r="A41" s="26" t="e">
        <f ca="1">CONCATENATE(_xlfn.XLOOKUP(B41,'Выпадающие списки'!B:B,'Выпадающие списки'!A:A),"-",Таблица134[[#This Row],[2]])</f>
        <v>#NAME?</v>
      </c>
      <c r="B41" s="88"/>
      <c r="C41" s="89"/>
      <c r="D41" s="89"/>
      <c r="E41" s="89"/>
      <c r="F41" s="90"/>
      <c r="G41" s="91"/>
      <c r="H41" s="91"/>
      <c r="I41" s="63"/>
    </row>
    <row r="42" spans="1:9" s="78" customFormat="1" x14ac:dyDescent="0.25">
      <c r="A42" s="26" t="e">
        <f ca="1">CONCATENATE(_xlfn.XLOOKUP(B42,'Выпадающие списки'!B:B,'Выпадающие списки'!A:A),"-",Таблица134[[#This Row],[2]])</f>
        <v>#NAME?</v>
      </c>
      <c r="B42" s="88"/>
      <c r="C42" s="89"/>
      <c r="D42" s="89"/>
      <c r="E42" s="89"/>
      <c r="F42" s="90"/>
      <c r="G42" s="91"/>
      <c r="H42" s="91"/>
      <c r="I42" s="63"/>
    </row>
    <row r="43" spans="1:9" s="78" customFormat="1" x14ac:dyDescent="0.25">
      <c r="A43" s="26" t="e">
        <f ca="1">CONCATENATE(_xlfn.XLOOKUP(B43,'Выпадающие списки'!B:B,'Выпадающие списки'!A:A),"-",Таблица134[[#This Row],[2]])</f>
        <v>#NAME?</v>
      </c>
      <c r="B43" s="88"/>
      <c r="C43" s="89"/>
      <c r="D43" s="89"/>
      <c r="E43" s="89"/>
      <c r="F43" s="90"/>
      <c r="G43" s="91"/>
      <c r="H43" s="91"/>
      <c r="I43" s="63"/>
    </row>
    <row r="44" spans="1:9" s="78" customFormat="1" x14ac:dyDescent="0.25">
      <c r="A44" s="26" t="e">
        <f ca="1">CONCATENATE(_xlfn.XLOOKUP(B44,'Выпадающие списки'!B:B,'Выпадающие списки'!A:A),"-",Таблица134[[#This Row],[2]])</f>
        <v>#NAME?</v>
      </c>
      <c r="B44" s="92"/>
      <c r="C44" s="93"/>
      <c r="D44" s="93"/>
      <c r="E44" s="93"/>
      <c r="F44" s="94"/>
      <c r="G44" s="95"/>
      <c r="H44" s="95"/>
      <c r="I44" s="63"/>
    </row>
    <row r="45" spans="1:9" s="78" customFormat="1" x14ac:dyDescent="0.25">
      <c r="A45" s="26" t="e">
        <f ca="1">CONCATENATE(_xlfn.XLOOKUP(B45,'Выпадающие списки'!B:B,'Выпадающие списки'!A:A),"-",Таблица134[[#This Row],[2]])</f>
        <v>#NAME?</v>
      </c>
      <c r="B45" s="92"/>
      <c r="C45" s="93"/>
      <c r="D45" s="93"/>
      <c r="E45" s="93"/>
      <c r="F45" s="94"/>
      <c r="G45" s="95"/>
      <c r="H45" s="95"/>
      <c r="I45" s="63"/>
    </row>
    <row r="46" spans="1:9" s="78" customFormat="1" x14ac:dyDescent="0.25">
      <c r="A46" s="26" t="e">
        <f ca="1">CONCATENATE(_xlfn.XLOOKUP(B46,'Выпадающие списки'!B:B,'Выпадающие списки'!A:A),"-",Таблица134[[#This Row],[2]])</f>
        <v>#NAME?</v>
      </c>
      <c r="B46" s="92"/>
      <c r="C46" s="93"/>
      <c r="D46" s="93"/>
      <c r="E46" s="93"/>
      <c r="F46" s="94"/>
      <c r="G46" s="95"/>
      <c r="H46" s="95"/>
      <c r="I46" s="63"/>
    </row>
    <row r="47" spans="1:9" s="78" customFormat="1" x14ac:dyDescent="0.25">
      <c r="A47" s="26" t="e">
        <f ca="1">CONCATENATE(_xlfn.XLOOKUP(B47,'Выпадающие списки'!B:B,'Выпадающие списки'!A:A),"-",Таблица134[[#This Row],[2]])</f>
        <v>#NAME?</v>
      </c>
      <c r="B47" s="92"/>
      <c r="C47" s="93"/>
      <c r="D47" s="93"/>
      <c r="E47" s="93"/>
      <c r="F47" s="94"/>
      <c r="G47" s="95"/>
      <c r="H47" s="95"/>
      <c r="I47" s="63"/>
    </row>
    <row r="48" spans="1:9" s="78" customFormat="1" x14ac:dyDescent="0.25">
      <c r="A48" s="26" t="e">
        <f ca="1">CONCATENATE(_xlfn.XLOOKUP(B48,'Выпадающие списки'!B:B,'Выпадающие списки'!A:A),"-",Таблица134[[#This Row],[2]])</f>
        <v>#NAME?</v>
      </c>
      <c r="B48" s="92"/>
      <c r="C48" s="93"/>
      <c r="D48" s="93"/>
      <c r="E48" s="93"/>
      <c r="F48" s="94"/>
      <c r="G48" s="95"/>
      <c r="H48" s="95"/>
      <c r="I48" s="63"/>
    </row>
    <row r="49" spans="1:9" s="78" customFormat="1" x14ac:dyDescent="0.25">
      <c r="A49" s="26" t="e">
        <f ca="1">CONCATENATE(_xlfn.XLOOKUP(B49,'Выпадающие списки'!B:B,'Выпадающие списки'!A:A),"-",Таблица134[[#This Row],[2]])</f>
        <v>#NAME?</v>
      </c>
      <c r="B49" s="92"/>
      <c r="C49" s="93"/>
      <c r="D49" s="93"/>
      <c r="E49" s="93"/>
      <c r="F49" s="94"/>
      <c r="G49" s="95"/>
      <c r="H49" s="95"/>
      <c r="I49" s="63"/>
    </row>
    <row r="50" spans="1:9" s="78" customFormat="1" x14ac:dyDescent="0.25">
      <c r="A50" s="26" t="e">
        <f ca="1">CONCATENATE(_xlfn.XLOOKUP(B50,'Выпадающие списки'!B:B,'Выпадающие списки'!A:A),"-",Таблица134[[#This Row],[2]])</f>
        <v>#NAME?</v>
      </c>
      <c r="B50" s="92"/>
      <c r="C50" s="93"/>
      <c r="D50" s="93"/>
      <c r="E50" s="93"/>
      <c r="F50" s="94"/>
      <c r="G50" s="95"/>
      <c r="H50" s="95"/>
      <c r="I50" s="63"/>
    </row>
    <row r="51" spans="1:9" s="78" customFormat="1" x14ac:dyDescent="0.25">
      <c r="A51" s="26" t="e">
        <f ca="1">CONCATENATE(_xlfn.XLOOKUP(B51,'Выпадающие списки'!B:B,'Выпадающие списки'!A:A),"-",Таблица134[[#This Row],[2]])</f>
        <v>#NAME?</v>
      </c>
      <c r="B51" s="92"/>
      <c r="C51" s="93"/>
      <c r="D51" s="93"/>
      <c r="E51" s="93"/>
      <c r="F51" s="94"/>
      <c r="G51" s="95"/>
      <c r="H51" s="95"/>
      <c r="I51" s="63"/>
    </row>
    <row r="52" spans="1:9" s="78" customFormat="1" x14ac:dyDescent="0.25">
      <c r="A52" s="26" t="e">
        <f ca="1">CONCATENATE(_xlfn.XLOOKUP(B52,'Выпадающие списки'!B:B,'Выпадающие списки'!A:A),"-",Таблица134[[#This Row],[2]])</f>
        <v>#NAME?</v>
      </c>
      <c r="B52" s="92"/>
      <c r="C52" s="93"/>
      <c r="D52" s="93"/>
      <c r="E52" s="93"/>
      <c r="F52" s="94"/>
      <c r="G52" s="95"/>
      <c r="H52" s="95"/>
      <c r="I52" s="63"/>
    </row>
    <row r="53" spans="1:9" s="78" customFormat="1" x14ac:dyDescent="0.25">
      <c r="A53" s="26" t="e">
        <f ca="1">CONCATENATE(_xlfn.XLOOKUP(B53,'Выпадающие списки'!B:B,'Выпадающие списки'!A:A),"-",Таблица134[[#This Row],[2]])</f>
        <v>#NAME?</v>
      </c>
      <c r="B53" s="92"/>
      <c r="C53" s="93"/>
      <c r="D53" s="93"/>
      <c r="E53" s="93"/>
      <c r="F53" s="94"/>
      <c r="G53" s="95"/>
      <c r="H53" s="95"/>
      <c r="I53" s="63"/>
    </row>
    <row r="54" spans="1:9" s="78" customFormat="1" x14ac:dyDescent="0.25">
      <c r="A54" s="26" t="e">
        <f ca="1">CONCATENATE(_xlfn.XLOOKUP(B54,'Выпадающие списки'!B:B,'Выпадающие списки'!A:A),"-",Таблица134[[#This Row],[2]])</f>
        <v>#NAME?</v>
      </c>
      <c r="B54" s="92"/>
      <c r="C54" s="93"/>
      <c r="D54" s="96"/>
      <c r="E54" s="96"/>
      <c r="F54" s="97"/>
      <c r="G54" s="98"/>
      <c r="H54" s="98"/>
      <c r="I54" s="63"/>
    </row>
    <row r="55" spans="1:9" s="78" customFormat="1" x14ac:dyDescent="0.25">
      <c r="A55" s="26" t="e">
        <f ca="1">CONCATENATE(_xlfn.XLOOKUP(B55,'Выпадающие списки'!B:B,'Выпадающие списки'!A:A),"-",Таблица134[[#This Row],[2]])</f>
        <v>#NAME?</v>
      </c>
      <c r="B55" s="83"/>
      <c r="C55" s="80"/>
      <c r="D55" s="80"/>
      <c r="E55" s="80"/>
      <c r="F55" s="81"/>
      <c r="G55" s="82"/>
      <c r="H55" s="82"/>
      <c r="I55" s="63"/>
    </row>
    <row r="56" spans="1:9" s="78" customFormat="1" x14ac:dyDescent="0.25">
      <c r="A56" s="26" t="e">
        <f ca="1">CONCATENATE(_xlfn.XLOOKUP(B56,'Выпадающие списки'!B:B,'Выпадающие списки'!A:A),"-",Таблица134[[#This Row],[2]])</f>
        <v>#NAME?</v>
      </c>
      <c r="B56" s="83"/>
      <c r="C56" s="80"/>
      <c r="D56" s="80"/>
      <c r="E56" s="80"/>
      <c r="F56" s="81"/>
      <c r="G56" s="82"/>
      <c r="H56" s="82"/>
      <c r="I56" s="63"/>
    </row>
    <row r="57" spans="1:9" s="78" customFormat="1" x14ac:dyDescent="0.25">
      <c r="A57" s="26" t="e">
        <f ca="1">CONCATENATE(_xlfn.XLOOKUP(B57,'Выпадающие списки'!B:B,'Выпадающие списки'!A:A),"-",Таблица134[[#This Row],[2]])</f>
        <v>#NAME?</v>
      </c>
      <c r="B57" s="83"/>
      <c r="C57" s="80"/>
      <c r="D57" s="80"/>
      <c r="E57" s="80"/>
      <c r="F57" s="81"/>
      <c r="G57" s="82"/>
      <c r="H57" s="82"/>
      <c r="I57" s="63"/>
    </row>
    <row r="58" spans="1:9" s="78" customFormat="1" x14ac:dyDescent="0.25">
      <c r="A58" s="26" t="e">
        <f ca="1">CONCATENATE(_xlfn.XLOOKUP(B58,'Выпадающие списки'!B:B,'Выпадающие списки'!A:A),"-",Таблица134[[#This Row],[2]])</f>
        <v>#NAME?</v>
      </c>
      <c r="B58" s="83"/>
      <c r="C58" s="80"/>
      <c r="D58" s="80"/>
      <c r="E58" s="80"/>
      <c r="F58" s="81"/>
      <c r="G58" s="82"/>
      <c r="H58" s="82"/>
      <c r="I58" s="63"/>
    </row>
    <row r="59" spans="1:9" s="78" customFormat="1" x14ac:dyDescent="0.25">
      <c r="A59" s="26" t="e">
        <f ca="1">CONCATENATE(_xlfn.XLOOKUP(B59,'Выпадающие списки'!B:B,'Выпадающие списки'!A:A),"-",Таблица134[[#This Row],[2]])</f>
        <v>#NAME?</v>
      </c>
      <c r="B59" s="83"/>
      <c r="C59" s="80"/>
      <c r="D59" s="80"/>
      <c r="E59" s="80"/>
      <c r="F59" s="81"/>
      <c r="G59" s="82"/>
      <c r="H59" s="82"/>
      <c r="I59" s="63"/>
    </row>
    <row r="60" spans="1:9" s="78" customFormat="1" x14ac:dyDescent="0.25">
      <c r="A60" s="26" t="e">
        <f ca="1">CONCATENATE(_xlfn.XLOOKUP(B60,'Выпадающие списки'!B:B,'Выпадающие списки'!A:A),"-",Таблица134[[#This Row],[2]])</f>
        <v>#NAME?</v>
      </c>
      <c r="B60" s="92"/>
      <c r="C60" s="93"/>
      <c r="D60" s="93"/>
      <c r="E60" s="93"/>
      <c r="F60" s="94"/>
      <c r="G60" s="95"/>
      <c r="H60" s="95"/>
      <c r="I60" s="63"/>
    </row>
    <row r="61" spans="1:9" s="78" customFormat="1" x14ac:dyDescent="0.25">
      <c r="A61" s="26" t="e">
        <f ca="1">CONCATENATE(_xlfn.XLOOKUP(B61,'Выпадающие списки'!B:B,'Выпадающие списки'!A:A),"-",Таблица134[[#This Row],[2]])</f>
        <v>#NAME?</v>
      </c>
      <c r="B61" s="92"/>
      <c r="C61" s="93"/>
      <c r="D61" s="93"/>
      <c r="E61" s="93"/>
      <c r="F61" s="94"/>
      <c r="G61" s="95"/>
      <c r="H61" s="95"/>
      <c r="I61" s="63"/>
    </row>
    <row r="62" spans="1:9" s="78" customFormat="1" x14ac:dyDescent="0.25">
      <c r="A62" s="26" t="e">
        <f ca="1">CONCATENATE(_xlfn.XLOOKUP(B62,'Выпадающие списки'!B:B,'Выпадающие списки'!A:A),"-",Таблица134[[#This Row],[2]])</f>
        <v>#NAME?</v>
      </c>
      <c r="B62" s="83"/>
      <c r="C62" s="80"/>
      <c r="D62" s="80"/>
      <c r="E62" s="80"/>
      <c r="F62" s="81"/>
      <c r="G62" s="82"/>
      <c r="H62" s="82"/>
      <c r="I62" s="63"/>
    </row>
    <row r="63" spans="1:9" s="78" customFormat="1" x14ac:dyDescent="0.25">
      <c r="A63" s="26" t="e">
        <f ca="1">CONCATENATE(_xlfn.XLOOKUP(B63,'Выпадающие списки'!B:B,'Выпадающие списки'!A:A),"-",Таблица134[[#This Row],[2]])</f>
        <v>#NAME?</v>
      </c>
      <c r="B63" s="83"/>
      <c r="C63" s="80"/>
      <c r="D63" s="80"/>
      <c r="E63" s="80"/>
      <c r="F63" s="81"/>
      <c r="G63" s="82"/>
      <c r="H63" s="82"/>
      <c r="I63" s="63"/>
    </row>
    <row r="64" spans="1:9" s="78" customFormat="1" x14ac:dyDescent="0.25">
      <c r="A64" s="26" t="e">
        <f ca="1">CONCATENATE(_xlfn.XLOOKUP(B64,'Выпадающие списки'!B:B,'Выпадающие списки'!A:A),"-",Таблица134[[#This Row],[2]])</f>
        <v>#NAME?</v>
      </c>
      <c r="B64" s="83"/>
      <c r="C64" s="80"/>
      <c r="D64" s="80"/>
      <c r="E64" s="80"/>
      <c r="F64" s="81"/>
      <c r="G64" s="82"/>
      <c r="H64" s="82"/>
      <c r="I64" s="63"/>
    </row>
    <row r="65" spans="1:9" s="78" customFormat="1" x14ac:dyDescent="0.25">
      <c r="A65" s="26" t="e">
        <f ca="1">CONCATENATE(_xlfn.XLOOKUP(B65,'Выпадающие списки'!B:B,'Выпадающие списки'!A:A),"-",Таблица134[[#This Row],[2]])</f>
        <v>#NAME?</v>
      </c>
      <c r="B65" s="83"/>
      <c r="C65" s="80"/>
      <c r="D65" s="80"/>
      <c r="E65" s="80"/>
      <c r="F65" s="81"/>
      <c r="G65" s="82"/>
      <c r="H65" s="82"/>
      <c r="I65" s="63"/>
    </row>
    <row r="66" spans="1:9" s="78" customFormat="1" x14ac:dyDescent="0.25">
      <c r="A66" s="26" t="e">
        <f ca="1">CONCATENATE(_xlfn.XLOOKUP(B66,'Выпадающие списки'!B:B,'Выпадающие списки'!A:A),"-",Таблица134[[#This Row],[2]])</f>
        <v>#NAME?</v>
      </c>
      <c r="B66" s="83"/>
      <c r="C66" s="80"/>
      <c r="D66" s="80"/>
      <c r="E66" s="80"/>
      <c r="F66" s="81"/>
      <c r="G66" s="82"/>
      <c r="H66" s="82"/>
      <c r="I66" s="63"/>
    </row>
    <row r="67" spans="1:9" s="78" customFormat="1" x14ac:dyDescent="0.25">
      <c r="A67" s="26" t="e">
        <f ca="1">CONCATENATE(_xlfn.XLOOKUP(B67,'Выпадающие списки'!B:B,'Выпадающие списки'!A:A),"-",Таблица134[[#This Row],[2]])</f>
        <v>#NAME?</v>
      </c>
      <c r="B67" s="83"/>
      <c r="C67" s="80"/>
      <c r="D67" s="80"/>
      <c r="E67" s="80"/>
      <c r="F67" s="81"/>
      <c r="G67" s="82"/>
      <c r="H67" s="82"/>
      <c r="I67" s="63"/>
    </row>
    <row r="68" spans="1:9" s="78" customFormat="1" x14ac:dyDescent="0.25">
      <c r="A68" s="26" t="e">
        <f ca="1">CONCATENATE(_xlfn.XLOOKUP(B68,'Выпадающие списки'!B:B,'Выпадающие списки'!A:A),"-",Таблица134[[#This Row],[2]])</f>
        <v>#NAME?</v>
      </c>
      <c r="B68" s="83"/>
      <c r="C68" s="80"/>
      <c r="D68" s="80"/>
      <c r="E68" s="80"/>
      <c r="F68" s="81"/>
      <c r="G68" s="82"/>
      <c r="H68" s="82"/>
      <c r="I68" s="63"/>
    </row>
    <row r="69" spans="1:9" s="78" customFormat="1" x14ac:dyDescent="0.25">
      <c r="A69" s="26" t="e">
        <f ca="1">CONCATENATE(_xlfn.XLOOKUP(B69,'Выпадающие списки'!B:B,'Выпадающие списки'!A:A),"-",Таблица134[[#This Row],[2]])</f>
        <v>#NAME?</v>
      </c>
      <c r="B69" s="83"/>
      <c r="C69" s="80"/>
      <c r="D69" s="80"/>
      <c r="E69" s="80"/>
      <c r="F69" s="81"/>
      <c r="G69" s="82"/>
      <c r="H69" s="82"/>
      <c r="I69" s="63"/>
    </row>
    <row r="70" spans="1:9" s="78" customFormat="1" x14ac:dyDescent="0.25">
      <c r="A70" s="26" t="e">
        <f ca="1">CONCATENATE(_xlfn.XLOOKUP(B70,'Выпадающие списки'!B:B,'Выпадающие списки'!A:A),"-",Таблица134[[#This Row],[2]])</f>
        <v>#NAME?</v>
      </c>
      <c r="B70" s="83"/>
      <c r="C70" s="80"/>
      <c r="D70" s="80"/>
      <c r="E70" s="80"/>
      <c r="F70" s="81"/>
      <c r="G70" s="82"/>
      <c r="H70" s="82"/>
      <c r="I70" s="63"/>
    </row>
    <row r="71" spans="1:9" s="78" customFormat="1" x14ac:dyDescent="0.25">
      <c r="A71" s="26" t="e">
        <f ca="1">CONCATENATE(_xlfn.XLOOKUP(B71,'Выпадающие списки'!B:B,'Выпадающие списки'!A:A),"-",Таблица134[[#This Row],[2]])</f>
        <v>#NAME?</v>
      </c>
      <c r="B71" s="83"/>
      <c r="C71" s="80"/>
      <c r="D71" s="80"/>
      <c r="E71" s="80"/>
      <c r="F71" s="81"/>
      <c r="G71" s="82"/>
      <c r="H71" s="82"/>
      <c r="I71" s="63"/>
    </row>
    <row r="72" spans="1:9" s="78" customFormat="1" x14ac:dyDescent="0.25">
      <c r="A72" s="26" t="e">
        <f ca="1">CONCATENATE(_xlfn.XLOOKUP(B72,'Выпадающие списки'!B:B,'Выпадающие списки'!A:A),"-",Таблица134[[#This Row],[2]])</f>
        <v>#NAME?</v>
      </c>
      <c r="B72" s="83"/>
      <c r="C72" s="80"/>
      <c r="D72" s="80"/>
      <c r="E72" s="80"/>
      <c r="F72" s="81"/>
      <c r="G72" s="82"/>
      <c r="H72" s="82"/>
      <c r="I72" s="63"/>
    </row>
    <row r="73" spans="1:9" s="78" customFormat="1" x14ac:dyDescent="0.25">
      <c r="A73" s="26" t="e">
        <f ca="1">CONCATENATE(_xlfn.XLOOKUP(B73,'Выпадающие списки'!B:B,'Выпадающие списки'!A:A),"-",Таблица134[[#This Row],[2]])</f>
        <v>#NAME?</v>
      </c>
      <c r="B73" s="83"/>
      <c r="C73" s="80"/>
      <c r="D73" s="80"/>
      <c r="E73" s="80"/>
      <c r="F73" s="81"/>
      <c r="G73" s="82"/>
      <c r="H73" s="82"/>
      <c r="I73" s="63"/>
    </row>
    <row r="74" spans="1:9" s="78" customFormat="1" x14ac:dyDescent="0.25">
      <c r="A74" s="26" t="e">
        <f ca="1">CONCATENATE(_xlfn.XLOOKUP(B74,'Выпадающие списки'!B:B,'Выпадающие списки'!A:A),"-",Таблица134[[#This Row],[2]])</f>
        <v>#NAME?</v>
      </c>
      <c r="B74" s="83"/>
      <c r="C74" s="80"/>
      <c r="D74" s="80"/>
      <c r="E74" s="80"/>
      <c r="F74" s="81"/>
      <c r="G74" s="82"/>
      <c r="H74" s="82"/>
      <c r="I74" s="63"/>
    </row>
    <row r="75" spans="1:9" s="78" customFormat="1" x14ac:dyDescent="0.25">
      <c r="A75" s="26" t="e">
        <f ca="1">CONCATENATE(_xlfn.XLOOKUP(B75,'Выпадающие списки'!B:B,'Выпадающие списки'!A:A),"-",Таблица134[[#This Row],[2]])</f>
        <v>#NAME?</v>
      </c>
      <c r="B75" s="83"/>
      <c r="C75" s="80"/>
      <c r="D75" s="80"/>
      <c r="E75" s="80"/>
      <c r="F75" s="81"/>
      <c r="G75" s="82"/>
      <c r="H75" s="82"/>
      <c r="I75" s="63"/>
    </row>
    <row r="76" spans="1:9" s="78" customFormat="1" x14ac:dyDescent="0.25">
      <c r="A76" s="26" t="e">
        <f ca="1">CONCATENATE(_xlfn.XLOOKUP(B76,'Выпадающие списки'!B:B,'Выпадающие списки'!A:A),"-",Таблица134[[#This Row],[2]])</f>
        <v>#NAME?</v>
      </c>
      <c r="B76" s="83"/>
      <c r="C76" s="80"/>
      <c r="D76" s="80"/>
      <c r="E76" s="80"/>
      <c r="F76" s="81"/>
      <c r="G76" s="82"/>
      <c r="H76" s="82"/>
      <c r="I76" s="63"/>
    </row>
    <row r="77" spans="1:9" s="78" customFormat="1" x14ac:dyDescent="0.25">
      <c r="A77" s="26" t="e">
        <f ca="1">CONCATENATE(_xlfn.XLOOKUP(B77,'Выпадающие списки'!B:B,'Выпадающие списки'!A:A),"-",Таблица134[[#This Row],[2]])</f>
        <v>#NAME?</v>
      </c>
      <c r="B77" s="83"/>
      <c r="C77" s="80"/>
      <c r="D77" s="80"/>
      <c r="E77" s="80"/>
      <c r="F77" s="81"/>
      <c r="G77" s="82"/>
      <c r="H77" s="82"/>
      <c r="I77" s="63"/>
    </row>
    <row r="78" spans="1:9" s="78" customFormat="1" x14ac:dyDescent="0.25">
      <c r="A78" s="26" t="e">
        <f ca="1">CONCATENATE(_xlfn.XLOOKUP(B78,'Выпадающие списки'!B:B,'Выпадающие списки'!A:A),"-",Таблица134[[#This Row],[2]])</f>
        <v>#NAME?</v>
      </c>
      <c r="B78" s="83"/>
      <c r="C78" s="80"/>
      <c r="D78" s="80"/>
      <c r="E78" s="80"/>
      <c r="F78" s="81"/>
      <c r="G78" s="82"/>
      <c r="H78" s="82"/>
      <c r="I78" s="63"/>
    </row>
    <row r="79" spans="1:9" s="78" customFormat="1" x14ac:dyDescent="0.25">
      <c r="A79" s="26" t="e">
        <f ca="1">CONCATENATE(_xlfn.XLOOKUP(B79,'Выпадающие списки'!B:B,'Выпадающие списки'!A:A),"-",Таблица134[[#This Row],[2]])</f>
        <v>#NAME?</v>
      </c>
      <c r="B79" s="92"/>
      <c r="C79" s="93"/>
      <c r="D79" s="93"/>
      <c r="E79" s="93"/>
      <c r="F79" s="94"/>
      <c r="G79" s="95"/>
      <c r="H79" s="95"/>
      <c r="I79" s="63"/>
    </row>
    <row r="80" spans="1:9" s="78" customFormat="1" x14ac:dyDescent="0.25">
      <c r="A80" s="26" t="e">
        <f ca="1">CONCATENATE(_xlfn.XLOOKUP(B80,'Выпадающие списки'!B:B,'Выпадающие списки'!A:A),"-",Таблица134[[#This Row],[2]])</f>
        <v>#NAME?</v>
      </c>
      <c r="B80" s="92"/>
      <c r="C80" s="93"/>
      <c r="D80" s="93"/>
      <c r="E80" s="93"/>
      <c r="F80" s="94"/>
      <c r="G80" s="95"/>
      <c r="H80" s="95"/>
      <c r="I80" s="63"/>
    </row>
    <row r="81" spans="1:9" s="78" customFormat="1" x14ac:dyDescent="0.25">
      <c r="A81" s="26" t="e">
        <f ca="1">CONCATENATE(_xlfn.XLOOKUP(B81,'Выпадающие списки'!B:B,'Выпадающие списки'!A:A),"-",Таблица134[[#This Row],[2]])</f>
        <v>#NAME?</v>
      </c>
      <c r="B81" s="83"/>
      <c r="C81" s="80"/>
      <c r="D81" s="80"/>
      <c r="E81" s="80"/>
      <c r="F81" s="81"/>
      <c r="G81" s="82"/>
      <c r="H81" s="82"/>
      <c r="I81" s="63"/>
    </row>
    <row r="82" spans="1:9" s="78" customFormat="1" x14ac:dyDescent="0.25">
      <c r="A82" s="26" t="e">
        <f ca="1">CONCATENATE(_xlfn.XLOOKUP(B82,'Выпадающие списки'!B:B,'Выпадающие списки'!A:A),"-",Таблица134[[#This Row],[2]])</f>
        <v>#NAME?</v>
      </c>
      <c r="B82" s="83"/>
      <c r="C82" s="80"/>
      <c r="D82" s="80"/>
      <c r="E82" s="80"/>
      <c r="F82" s="81"/>
      <c r="G82" s="82"/>
      <c r="H82" s="82"/>
      <c r="I82" s="63"/>
    </row>
    <row r="83" spans="1:9" s="78" customFormat="1" x14ac:dyDescent="0.25">
      <c r="A83" s="26" t="e">
        <f ca="1">CONCATENATE(_xlfn.XLOOKUP(B83,'Выпадающие списки'!B:B,'Выпадающие списки'!A:A),"-",Таблица134[[#This Row],[2]])</f>
        <v>#NAME?</v>
      </c>
      <c r="B83" s="83"/>
      <c r="C83" s="80"/>
      <c r="D83" s="80"/>
      <c r="E83" s="80"/>
      <c r="F83" s="81"/>
      <c r="G83" s="82"/>
      <c r="H83" s="82"/>
      <c r="I83" s="63"/>
    </row>
    <row r="84" spans="1:9" s="78" customFormat="1" x14ac:dyDescent="0.25">
      <c r="A84" s="26" t="e">
        <f ca="1">CONCATENATE(_xlfn.XLOOKUP(B84,'Выпадающие списки'!B:B,'Выпадающие списки'!A:A),"-",Таблица134[[#This Row],[2]])</f>
        <v>#NAME?</v>
      </c>
      <c r="B84" s="83"/>
      <c r="C84" s="80"/>
      <c r="D84" s="80"/>
      <c r="E84" s="80"/>
      <c r="F84" s="81"/>
      <c r="G84" s="82"/>
      <c r="H84" s="82"/>
      <c r="I84" s="63"/>
    </row>
    <row r="85" spans="1:9" s="78" customFormat="1" x14ac:dyDescent="0.25">
      <c r="A85" s="26" t="e">
        <f ca="1">CONCATENATE(_xlfn.XLOOKUP(B85,'Выпадающие списки'!B:B,'Выпадающие списки'!A:A),"-",Таблица134[[#This Row],[2]])</f>
        <v>#NAME?</v>
      </c>
      <c r="B85" s="88"/>
      <c r="C85" s="89"/>
      <c r="D85" s="89"/>
      <c r="E85" s="89"/>
      <c r="F85" s="90"/>
      <c r="G85" s="91"/>
      <c r="H85" s="91"/>
      <c r="I85" s="63"/>
    </row>
    <row r="86" spans="1:9" s="78" customFormat="1" x14ac:dyDescent="0.25">
      <c r="A86" s="26" t="e">
        <f ca="1">CONCATENATE(_xlfn.XLOOKUP(B86,'Выпадающие списки'!B:B,'Выпадающие списки'!A:A),"-",Таблица134[[#This Row],[2]])</f>
        <v>#NAME?</v>
      </c>
      <c r="B86" s="83"/>
      <c r="C86" s="80"/>
      <c r="D86" s="80"/>
      <c r="E86" s="80"/>
      <c r="F86" s="81"/>
      <c r="G86" s="82"/>
      <c r="H86" s="82"/>
      <c r="I86" s="63"/>
    </row>
    <row r="87" spans="1:9" s="78" customFormat="1" x14ac:dyDescent="0.25">
      <c r="A87" s="26" t="e">
        <f ca="1">CONCATENATE(_xlfn.XLOOKUP(B87,'Выпадающие списки'!B:B,'Выпадающие списки'!A:A),"-",Таблица134[[#This Row],[2]])</f>
        <v>#NAME?</v>
      </c>
      <c r="B87" s="83"/>
      <c r="C87" s="80"/>
      <c r="D87" s="80"/>
      <c r="E87" s="80"/>
      <c r="F87" s="81"/>
      <c r="G87" s="82"/>
      <c r="H87" s="82"/>
      <c r="I87" s="63"/>
    </row>
    <row r="88" spans="1:9" s="78" customFormat="1" x14ac:dyDescent="0.25">
      <c r="A88" s="26" t="e">
        <f ca="1">CONCATENATE(_xlfn.XLOOKUP(B88,'Выпадающие списки'!B:B,'Выпадающие списки'!A:A),"-",Таблица134[[#This Row],[2]])</f>
        <v>#NAME?</v>
      </c>
      <c r="B88" s="83"/>
      <c r="C88" s="80"/>
      <c r="D88" s="80"/>
      <c r="E88" s="80"/>
      <c r="F88" s="81"/>
      <c r="G88" s="82"/>
      <c r="H88" s="82"/>
      <c r="I88" s="63"/>
    </row>
    <row r="89" spans="1:9" s="78" customFormat="1" x14ac:dyDescent="0.25">
      <c r="A89" s="26" t="e">
        <f ca="1">CONCATENATE(_xlfn.XLOOKUP(B89,'Выпадающие списки'!B:B,'Выпадающие списки'!A:A),"-",Таблица134[[#This Row],[2]])</f>
        <v>#NAME?</v>
      </c>
      <c r="B89" s="83"/>
      <c r="C89" s="80"/>
      <c r="D89" s="80"/>
      <c r="E89" s="80"/>
      <c r="F89" s="81"/>
      <c r="G89" s="82"/>
      <c r="H89" s="82"/>
      <c r="I89" s="63"/>
    </row>
    <row r="90" spans="1:9" s="78" customFormat="1" x14ac:dyDescent="0.25">
      <c r="A90" s="26" t="e">
        <f ca="1">CONCATENATE(_xlfn.XLOOKUP(B90,'Выпадающие списки'!B:B,'Выпадающие списки'!A:A),"-",Таблица134[[#This Row],[2]])</f>
        <v>#NAME?</v>
      </c>
      <c r="B90" s="83"/>
      <c r="C90" s="80"/>
      <c r="D90" s="80"/>
      <c r="E90" s="80"/>
      <c r="F90" s="81"/>
      <c r="G90" s="82"/>
      <c r="H90" s="82"/>
      <c r="I90" s="63"/>
    </row>
    <row r="91" spans="1:9" s="78" customFormat="1" x14ac:dyDescent="0.25">
      <c r="A91" s="26" t="e">
        <f ca="1">CONCATENATE(_xlfn.XLOOKUP(B91,'Выпадающие списки'!B:B,'Выпадающие списки'!A:A),"-",Таблица134[[#This Row],[2]])</f>
        <v>#NAME?</v>
      </c>
      <c r="B91" s="83"/>
      <c r="C91" s="80"/>
      <c r="D91" s="80"/>
      <c r="E91" s="80"/>
      <c r="F91" s="81"/>
      <c r="G91" s="82"/>
      <c r="H91" s="82"/>
      <c r="I91" s="63"/>
    </row>
    <row r="92" spans="1:9" s="78" customFormat="1" x14ac:dyDescent="0.25">
      <c r="A92" s="26" t="e">
        <f ca="1">CONCATENATE(_xlfn.XLOOKUP(B92,'Выпадающие списки'!B:B,'Выпадающие списки'!A:A),"-",Таблица134[[#This Row],[2]])</f>
        <v>#NAME?</v>
      </c>
      <c r="B92" s="83"/>
      <c r="C92" s="80"/>
      <c r="D92" s="80"/>
      <c r="E92" s="80"/>
      <c r="F92" s="81"/>
      <c r="G92" s="82"/>
      <c r="H92" s="82"/>
      <c r="I92" s="63"/>
    </row>
    <row r="93" spans="1:9" s="78" customFormat="1" x14ac:dyDescent="0.25">
      <c r="A93" s="26" t="e">
        <f ca="1">CONCATENATE(_xlfn.XLOOKUP(B93,'Выпадающие списки'!B:B,'Выпадающие списки'!A:A),"-",Таблица134[[#This Row],[2]])</f>
        <v>#NAME?</v>
      </c>
      <c r="B93" s="83"/>
      <c r="C93" s="80"/>
      <c r="D93" s="80"/>
      <c r="E93" s="80"/>
      <c r="F93" s="81"/>
      <c r="G93" s="82"/>
      <c r="H93" s="82"/>
      <c r="I93" s="63"/>
    </row>
    <row r="94" spans="1:9" s="78" customFormat="1" x14ac:dyDescent="0.25">
      <c r="A94" s="26" t="e">
        <f ca="1">CONCATENATE(_xlfn.XLOOKUP(B94,'Выпадающие списки'!B:B,'Выпадающие списки'!A:A),"-",Таблица134[[#This Row],[2]])</f>
        <v>#NAME?</v>
      </c>
      <c r="B94" s="83"/>
      <c r="C94" s="80"/>
      <c r="D94" s="80"/>
      <c r="E94" s="80"/>
      <c r="F94" s="81"/>
      <c r="G94" s="82"/>
      <c r="H94" s="82"/>
      <c r="I94" s="63"/>
    </row>
    <row r="95" spans="1:9" s="78" customFormat="1" x14ac:dyDescent="0.25">
      <c r="A95" s="26" t="e">
        <f ca="1">CONCATENATE(_xlfn.XLOOKUP(B95,'Выпадающие списки'!B:B,'Выпадающие списки'!A:A),"-",Таблица134[[#This Row],[2]])</f>
        <v>#NAME?</v>
      </c>
      <c r="B95" s="92"/>
      <c r="C95" s="93"/>
      <c r="D95" s="93"/>
      <c r="E95" s="93"/>
      <c r="F95" s="94"/>
      <c r="G95" s="95"/>
      <c r="H95" s="95"/>
      <c r="I95" s="63"/>
    </row>
    <row r="96" spans="1:9" s="78" customFormat="1" x14ac:dyDescent="0.25">
      <c r="A96" s="26" t="e">
        <f ca="1">CONCATENATE(_xlfn.XLOOKUP(B96,'Выпадающие списки'!B:B,'Выпадающие списки'!A:A),"-",Таблица134[[#This Row],[2]])</f>
        <v>#NAME?</v>
      </c>
      <c r="B96" s="92"/>
      <c r="C96" s="93"/>
      <c r="D96" s="93"/>
      <c r="E96" s="93"/>
      <c r="F96" s="94"/>
      <c r="G96" s="95"/>
      <c r="H96" s="95"/>
      <c r="I96" s="63"/>
    </row>
    <row r="97" spans="1:9" s="78" customFormat="1" x14ac:dyDescent="0.25">
      <c r="A97" s="26" t="e">
        <f ca="1">CONCATENATE(_xlfn.XLOOKUP(B97,'Выпадающие списки'!B:B,'Выпадающие списки'!A:A),"-",Таблица134[[#This Row],[2]])</f>
        <v>#NAME?</v>
      </c>
      <c r="B97" s="92"/>
      <c r="C97" s="93"/>
      <c r="D97" s="93"/>
      <c r="E97" s="93"/>
      <c r="F97" s="94"/>
      <c r="G97" s="95"/>
      <c r="H97" s="95"/>
      <c r="I97" s="63"/>
    </row>
    <row r="98" spans="1:9" s="78" customFormat="1" x14ac:dyDescent="0.25">
      <c r="A98" s="26" t="e">
        <f ca="1">CONCATENATE(_xlfn.XLOOKUP(B98,'Выпадающие списки'!B:B,'Выпадающие списки'!A:A),"-",Таблица134[[#This Row],[2]])</f>
        <v>#NAME?</v>
      </c>
      <c r="B98" s="92"/>
      <c r="C98" s="93"/>
      <c r="D98" s="93"/>
      <c r="E98" s="93"/>
      <c r="F98" s="94"/>
      <c r="G98" s="95"/>
      <c r="H98" s="95"/>
      <c r="I98" s="63"/>
    </row>
    <row r="99" spans="1:9" s="78" customFormat="1" x14ac:dyDescent="0.25">
      <c r="A99" s="26" t="e">
        <f ca="1">CONCATENATE(_xlfn.XLOOKUP(B99,'Выпадающие списки'!B:B,'Выпадающие списки'!A:A),"-",Таблица134[[#This Row],[2]])</f>
        <v>#NAME?</v>
      </c>
      <c r="B99" s="92"/>
      <c r="C99" s="93"/>
      <c r="D99" s="93"/>
      <c r="E99" s="93"/>
      <c r="F99" s="94"/>
      <c r="G99" s="95"/>
      <c r="H99" s="95"/>
      <c r="I99" s="63"/>
    </row>
    <row r="100" spans="1:9" s="78" customFormat="1" x14ac:dyDescent="0.25">
      <c r="A100" s="26" t="e">
        <f ca="1">CONCATENATE(_xlfn.XLOOKUP(B100,'Выпадающие списки'!B:B,'Выпадающие списки'!A:A),"-",Таблица134[[#This Row],[2]])</f>
        <v>#NAME?</v>
      </c>
      <c r="B100" s="92"/>
      <c r="C100" s="93"/>
      <c r="D100" s="93"/>
      <c r="E100" s="93"/>
      <c r="F100" s="94"/>
      <c r="G100" s="95"/>
      <c r="H100" s="95"/>
      <c r="I100" s="63"/>
    </row>
    <row r="101" spans="1:9" s="78" customFormat="1" x14ac:dyDescent="0.25">
      <c r="A101" s="26" t="e">
        <f ca="1">CONCATENATE(_xlfn.XLOOKUP(B101,'Выпадающие списки'!B:B,'Выпадающие списки'!A:A),"-",Таблица134[[#This Row],[2]])</f>
        <v>#NAME?</v>
      </c>
      <c r="B101" s="83"/>
      <c r="C101" s="80"/>
      <c r="D101" s="80"/>
      <c r="E101" s="80"/>
      <c r="F101" s="81"/>
      <c r="G101" s="82"/>
      <c r="H101" s="82"/>
      <c r="I101" s="63"/>
    </row>
    <row r="102" spans="1:9" s="78" customFormat="1" x14ac:dyDescent="0.25">
      <c r="A102" s="26" t="e">
        <f ca="1">CONCATENATE(_xlfn.XLOOKUP(B102,'Выпадающие списки'!B:B,'Выпадающие списки'!A:A),"-",Таблица134[[#This Row],[2]])</f>
        <v>#NAME?</v>
      </c>
      <c r="B102" s="83"/>
      <c r="C102" s="80"/>
      <c r="D102" s="80"/>
      <c r="E102" s="80"/>
      <c r="F102" s="81"/>
      <c r="G102" s="82"/>
      <c r="H102" s="82"/>
      <c r="I102" s="63"/>
    </row>
    <row r="103" spans="1:9" s="78" customFormat="1" x14ac:dyDescent="0.25">
      <c r="A103" s="26" t="e">
        <f ca="1">CONCATENATE(_xlfn.XLOOKUP(B103,'Выпадающие списки'!B:B,'Выпадающие списки'!A:A),"-",Таблица134[[#This Row],[2]])</f>
        <v>#NAME?</v>
      </c>
      <c r="B103" s="83"/>
      <c r="C103" s="80"/>
      <c r="D103" s="80"/>
      <c r="E103" s="80"/>
      <c r="F103" s="81"/>
      <c r="G103" s="82"/>
      <c r="H103" s="82"/>
      <c r="I103" s="63"/>
    </row>
    <row r="104" spans="1:9" s="78" customFormat="1" x14ac:dyDescent="0.25">
      <c r="A104" s="26" t="e">
        <f ca="1">CONCATENATE(_xlfn.XLOOKUP(B104,'Выпадающие списки'!B:B,'Выпадающие списки'!A:A),"-",Таблица134[[#This Row],[2]])</f>
        <v>#NAME?</v>
      </c>
      <c r="B104" s="83"/>
      <c r="C104" s="80"/>
      <c r="D104" s="80"/>
      <c r="E104" s="80"/>
      <c r="F104" s="81"/>
      <c r="G104" s="82"/>
      <c r="H104" s="82"/>
      <c r="I104" s="63"/>
    </row>
    <row r="105" spans="1:9" s="78" customFormat="1" x14ac:dyDescent="0.25">
      <c r="A105" s="26" t="e">
        <f ca="1">CONCATENATE(_xlfn.XLOOKUP(B105,'Выпадающие списки'!B:B,'Выпадающие списки'!A:A),"-",Таблица134[[#This Row],[2]])</f>
        <v>#NAME?</v>
      </c>
      <c r="B105" s="83"/>
      <c r="C105" s="80"/>
      <c r="D105" s="80"/>
      <c r="E105" s="80"/>
      <c r="F105" s="81"/>
      <c r="G105" s="82"/>
      <c r="H105" s="82"/>
      <c r="I105" s="63"/>
    </row>
    <row r="106" spans="1:9" s="78" customFormat="1" x14ac:dyDescent="0.25">
      <c r="A106" s="26" t="e">
        <f ca="1">CONCATENATE(_xlfn.XLOOKUP(B106,'Выпадающие списки'!B:B,'Выпадающие списки'!A:A),"-",Таблица134[[#This Row],[2]])</f>
        <v>#NAME?</v>
      </c>
      <c r="B106" s="79"/>
      <c r="C106" s="80"/>
      <c r="D106" s="99"/>
      <c r="E106" s="80"/>
      <c r="F106" s="81"/>
      <c r="G106" s="82"/>
      <c r="H106" s="82"/>
      <c r="I106" s="63"/>
    </row>
    <row r="107" spans="1:9" s="78" customFormat="1" x14ac:dyDescent="0.25">
      <c r="A107" s="26" t="e">
        <f ca="1">CONCATENATE(_xlfn.XLOOKUP(B107,'Выпадающие списки'!B:B,'Выпадающие списки'!A:A),"-",Таблица134[[#This Row],[2]])</f>
        <v>#NAME?</v>
      </c>
      <c r="B107" s="83"/>
      <c r="C107" s="80"/>
      <c r="D107" s="80"/>
      <c r="E107" s="80"/>
      <c r="F107" s="81"/>
      <c r="G107" s="82"/>
      <c r="H107" s="82"/>
      <c r="I107" s="63"/>
    </row>
    <row r="108" spans="1:9" s="78" customFormat="1" x14ac:dyDescent="0.25">
      <c r="A108" s="26" t="e">
        <f ca="1">CONCATENATE(_xlfn.XLOOKUP(B108,'Выпадающие списки'!B:B,'Выпадающие списки'!A:A),"-",Таблица134[[#This Row],[2]])</f>
        <v>#NAME?</v>
      </c>
      <c r="B108" s="83"/>
      <c r="C108" s="80"/>
      <c r="D108" s="80"/>
      <c r="E108" s="80"/>
      <c r="F108" s="81"/>
      <c r="G108" s="82"/>
      <c r="H108" s="82"/>
      <c r="I108" s="63"/>
    </row>
    <row r="109" spans="1:9" s="78" customFormat="1" x14ac:dyDescent="0.25">
      <c r="A109" s="26" t="e">
        <f ca="1">CONCATENATE(_xlfn.XLOOKUP(B109,'Выпадающие списки'!B:B,'Выпадающие списки'!A:A),"-",Таблица134[[#This Row],[2]])</f>
        <v>#NAME?</v>
      </c>
      <c r="B109" s="83"/>
      <c r="C109" s="80"/>
      <c r="D109" s="80"/>
      <c r="E109" s="80"/>
      <c r="F109" s="81"/>
      <c r="G109" s="82"/>
      <c r="H109" s="82"/>
      <c r="I109" s="63"/>
    </row>
    <row r="110" spans="1:9" s="78" customFormat="1" x14ac:dyDescent="0.25">
      <c r="A110" s="26" t="e">
        <f ca="1">CONCATENATE(_xlfn.XLOOKUP(B110,'Выпадающие списки'!B:B,'Выпадающие списки'!A:A),"-",Таблица134[[#This Row],[2]])</f>
        <v>#NAME?</v>
      </c>
      <c r="B110" s="83"/>
      <c r="C110" s="80"/>
      <c r="D110" s="80"/>
      <c r="E110" s="80"/>
      <c r="F110" s="81"/>
      <c r="G110" s="82"/>
      <c r="H110" s="82"/>
      <c r="I110" s="63"/>
    </row>
    <row r="111" spans="1:9" s="78" customFormat="1" x14ac:dyDescent="0.25">
      <c r="A111" s="26" t="e">
        <f ca="1">CONCATENATE(_xlfn.XLOOKUP(B111,'Выпадающие списки'!B:B,'Выпадающие списки'!A:A),"-",Таблица134[[#This Row],[2]])</f>
        <v>#NAME?</v>
      </c>
      <c r="B111" s="83"/>
      <c r="C111" s="80"/>
      <c r="D111" s="80"/>
      <c r="E111" s="80"/>
      <c r="F111" s="81"/>
      <c r="G111" s="82"/>
      <c r="H111" s="82"/>
      <c r="I111" s="63"/>
    </row>
    <row r="112" spans="1:9" s="78" customFormat="1" x14ac:dyDescent="0.25">
      <c r="A112" s="26" t="e">
        <f ca="1">CONCATENATE(_xlfn.XLOOKUP(B112,'Выпадающие списки'!B:B,'Выпадающие списки'!A:A),"-",Таблица134[[#This Row],[2]])</f>
        <v>#NAME?</v>
      </c>
      <c r="B112" s="83"/>
      <c r="C112" s="80"/>
      <c r="D112" s="80"/>
      <c r="E112" s="80"/>
      <c r="F112" s="81"/>
      <c r="G112" s="82"/>
      <c r="H112" s="82"/>
      <c r="I112" s="63"/>
    </row>
    <row r="113" spans="1:9" s="78" customFormat="1" x14ac:dyDescent="0.25">
      <c r="A113" s="26" t="e">
        <f ca="1">CONCATENATE(_xlfn.XLOOKUP(B113,'Выпадающие списки'!B:B,'Выпадающие списки'!A:A),"-",Таблица134[[#This Row],[2]])</f>
        <v>#NAME?</v>
      </c>
      <c r="B113" s="83"/>
      <c r="C113" s="80"/>
      <c r="D113" s="80"/>
      <c r="E113" s="80"/>
      <c r="F113" s="81"/>
      <c r="G113" s="82"/>
      <c r="H113" s="82"/>
      <c r="I113" s="63"/>
    </row>
    <row r="114" spans="1:9" s="78" customFormat="1" x14ac:dyDescent="0.25">
      <c r="A114" s="26" t="e">
        <f ca="1">CONCATENATE(_xlfn.XLOOKUP(B114,'Выпадающие списки'!B:B,'Выпадающие списки'!A:A),"-",Таблица134[[#This Row],[2]])</f>
        <v>#NAME?</v>
      </c>
      <c r="B114" s="83"/>
      <c r="C114" s="80"/>
      <c r="D114" s="80"/>
      <c r="E114" s="80"/>
      <c r="F114" s="81"/>
      <c r="G114" s="82"/>
      <c r="H114" s="82"/>
      <c r="I114" s="63"/>
    </row>
    <row r="115" spans="1:9" s="78" customFormat="1" x14ac:dyDescent="0.25">
      <c r="A115" s="26" t="e">
        <f ca="1">CONCATENATE(_xlfn.XLOOKUP(B115,'Выпадающие списки'!B:B,'Выпадающие списки'!A:A),"-",Таблица134[[#This Row],[2]])</f>
        <v>#NAME?</v>
      </c>
      <c r="B115" s="88"/>
      <c r="C115" s="89"/>
      <c r="D115" s="89"/>
      <c r="E115" s="89"/>
      <c r="F115" s="90"/>
      <c r="G115" s="91"/>
      <c r="H115" s="91"/>
      <c r="I115" s="63"/>
    </row>
    <row r="116" spans="1:9" s="78" customFormat="1" x14ac:dyDescent="0.25">
      <c r="A116" s="26" t="e">
        <f ca="1">CONCATENATE(_xlfn.XLOOKUP(B116,'Выпадающие списки'!B:B,'Выпадающие списки'!A:A),"-",Таблица134[[#This Row],[2]])</f>
        <v>#NAME?</v>
      </c>
      <c r="B116" s="88"/>
      <c r="C116" s="89"/>
      <c r="D116" s="89"/>
      <c r="E116" s="89"/>
      <c r="F116" s="90"/>
      <c r="G116" s="91"/>
      <c r="H116" s="91"/>
      <c r="I116" s="63"/>
    </row>
    <row r="117" spans="1:9" s="78" customFormat="1" x14ac:dyDescent="0.25">
      <c r="A117" s="26" t="e">
        <f ca="1">CONCATENATE(_xlfn.XLOOKUP(B117,'Выпадающие списки'!B:B,'Выпадающие списки'!A:A),"-",Таблица134[[#This Row],[2]])</f>
        <v>#NAME?</v>
      </c>
      <c r="B117" s="79"/>
      <c r="C117" s="80"/>
      <c r="D117" s="80"/>
      <c r="E117" s="80"/>
      <c r="F117" s="81"/>
      <c r="G117" s="82"/>
      <c r="H117" s="82"/>
      <c r="I117" s="63"/>
    </row>
    <row r="118" spans="1:9" s="78" customFormat="1" x14ac:dyDescent="0.25">
      <c r="A118" s="26" t="e">
        <f ca="1">CONCATENATE(_xlfn.XLOOKUP(B118,'Выпадающие списки'!B:B,'Выпадающие списки'!A:A),"-",Таблица134[[#This Row],[2]])</f>
        <v>#NAME?</v>
      </c>
      <c r="B118" s="83"/>
      <c r="C118" s="80"/>
      <c r="D118" s="80"/>
      <c r="E118" s="80"/>
      <c r="F118" s="81"/>
      <c r="G118" s="82"/>
      <c r="H118" s="82"/>
      <c r="I118" s="63"/>
    </row>
    <row r="119" spans="1:9" s="78" customFormat="1" x14ac:dyDescent="0.25">
      <c r="A119" s="26" t="e">
        <f ca="1">CONCATENATE(_xlfn.XLOOKUP(B119,'Выпадающие списки'!B:B,'Выпадающие списки'!A:A),"-",Таблица134[[#This Row],[2]])</f>
        <v>#NAME?</v>
      </c>
      <c r="B119" s="83"/>
      <c r="C119" s="80"/>
      <c r="D119" s="80"/>
      <c r="E119" s="80"/>
      <c r="F119" s="81"/>
      <c r="G119" s="82"/>
      <c r="H119" s="82"/>
      <c r="I119" s="63"/>
    </row>
    <row r="120" spans="1:9" s="78" customFormat="1" x14ac:dyDescent="0.25">
      <c r="A120" s="26" t="e">
        <f ca="1">CONCATENATE(_xlfn.XLOOKUP(B120,'Выпадающие списки'!B:B,'Выпадающие списки'!A:A),"-",Таблица134[[#This Row],[2]])</f>
        <v>#NAME?</v>
      </c>
      <c r="B120" s="83"/>
      <c r="C120" s="80"/>
      <c r="D120" s="80"/>
      <c r="E120" s="80"/>
      <c r="F120" s="81"/>
      <c r="G120" s="82"/>
      <c r="H120" s="82"/>
      <c r="I120" s="63"/>
    </row>
    <row r="121" spans="1:9" s="78" customFormat="1" x14ac:dyDescent="0.25">
      <c r="A121" s="26" t="e">
        <f ca="1">CONCATENATE(_xlfn.XLOOKUP(B121,'Выпадающие списки'!B:B,'Выпадающие списки'!A:A),"-",Таблица134[[#This Row],[2]])</f>
        <v>#NAME?</v>
      </c>
      <c r="B121" s="83"/>
      <c r="C121" s="80"/>
      <c r="D121" s="80"/>
      <c r="E121" s="80"/>
      <c r="F121" s="81"/>
      <c r="G121" s="82"/>
      <c r="H121" s="82"/>
      <c r="I121" s="63"/>
    </row>
    <row r="122" spans="1:9" s="78" customFormat="1" x14ac:dyDescent="0.25">
      <c r="A122" s="26" t="e">
        <f ca="1">CONCATENATE(_xlfn.XLOOKUP(B122,'Выпадающие списки'!B:B,'Выпадающие списки'!A:A),"-",Таблица134[[#This Row],[2]])</f>
        <v>#NAME?</v>
      </c>
      <c r="B122" s="83"/>
      <c r="C122" s="80"/>
      <c r="D122" s="80"/>
      <c r="E122" s="80"/>
      <c r="F122" s="81"/>
      <c r="G122" s="82"/>
      <c r="H122" s="82"/>
      <c r="I122" s="63"/>
    </row>
    <row r="123" spans="1:9" s="78" customFormat="1" x14ac:dyDescent="0.25">
      <c r="A123" s="26" t="e">
        <f ca="1">CONCATENATE(_xlfn.XLOOKUP(B123,'Выпадающие списки'!B:B,'Выпадающие списки'!A:A),"-",Таблица134[[#This Row],[2]])</f>
        <v>#NAME?</v>
      </c>
      <c r="B123" s="83"/>
      <c r="C123" s="80"/>
      <c r="D123" s="80"/>
      <c r="E123" s="80"/>
      <c r="F123" s="81"/>
      <c r="G123" s="82"/>
      <c r="H123" s="82"/>
      <c r="I123" s="63"/>
    </row>
    <row r="124" spans="1:9" x14ac:dyDescent="0.25">
      <c r="A124" s="26" t="e">
        <f ca="1">CONCATENATE(_xlfn.XLOOKUP(B124,'Выпадающие списки'!B:B,'Выпадающие списки'!A:A),"-",Таблица134[[#This Row],[2]])</f>
        <v>#NAME?</v>
      </c>
      <c r="B124" s="83"/>
      <c r="C124" s="80"/>
      <c r="D124" s="80"/>
      <c r="E124" s="80"/>
      <c r="F124" s="81"/>
      <c r="G124" s="82"/>
      <c r="H124" s="82"/>
      <c r="I124" s="63"/>
    </row>
    <row r="125" spans="1:9" x14ac:dyDescent="0.25">
      <c r="A125" s="26" t="e">
        <f ca="1">CONCATENATE(_xlfn.XLOOKUP(B125,'Выпадающие списки'!B:B,'Выпадающие списки'!A:A),"-",Таблица134[[#This Row],[2]])</f>
        <v>#NAME?</v>
      </c>
      <c r="B125" s="83"/>
      <c r="C125" s="80"/>
      <c r="D125" s="80"/>
      <c r="E125" s="80"/>
      <c r="F125" s="81"/>
      <c r="G125" s="82"/>
      <c r="H125" s="82"/>
      <c r="I125" s="63"/>
    </row>
    <row r="126" spans="1:9" x14ac:dyDescent="0.25">
      <c r="A126" s="26" t="e">
        <f ca="1">CONCATENATE(_xlfn.XLOOKUP(B126,'Выпадающие списки'!B:B,'Выпадающие списки'!A:A),"-",Таблица134[[#This Row],[2]])</f>
        <v>#NAME?</v>
      </c>
      <c r="B126" s="83"/>
      <c r="C126" s="80"/>
      <c r="D126" s="80"/>
      <c r="E126" s="80"/>
      <c r="F126" s="81"/>
      <c r="G126" s="82"/>
      <c r="H126" s="82"/>
      <c r="I126" s="63"/>
    </row>
    <row r="127" spans="1:9" x14ac:dyDescent="0.25">
      <c r="A127" s="26" t="e">
        <f ca="1">CONCATENATE(_xlfn.XLOOKUP(B127,'Выпадающие списки'!B:B,'Выпадающие списки'!A:A),"-",Таблица134[[#This Row],[2]])</f>
        <v>#NAME?</v>
      </c>
      <c r="B127" s="83"/>
      <c r="C127" s="80"/>
      <c r="D127" s="80"/>
      <c r="E127" s="80"/>
      <c r="F127" s="81"/>
      <c r="G127" s="82"/>
      <c r="H127" s="82"/>
      <c r="I127" s="63"/>
    </row>
    <row r="128" spans="1:9" x14ac:dyDescent="0.25">
      <c r="A128" s="26" t="e">
        <f ca="1">CONCATENATE(_xlfn.XLOOKUP(B128,'Выпадающие списки'!B:B,'Выпадающие списки'!A:A),"-",Таблица134[[#This Row],[2]])</f>
        <v>#NAME?</v>
      </c>
      <c r="B128" s="83"/>
      <c r="C128" s="80"/>
      <c r="D128" s="80"/>
      <c r="E128" s="80"/>
      <c r="F128" s="81"/>
      <c r="G128" s="82"/>
      <c r="H128" s="82"/>
      <c r="I128" s="63"/>
    </row>
    <row r="129" spans="1:9" x14ac:dyDescent="0.25">
      <c r="A129" s="26" t="e">
        <f ca="1">CONCATENATE(_xlfn.XLOOKUP(B129,'Выпадающие списки'!B:B,'Выпадающие списки'!A:A),"-",Таблица134[[#This Row],[2]])</f>
        <v>#NAME?</v>
      </c>
      <c r="B129" s="83"/>
      <c r="C129" s="80"/>
      <c r="D129" s="80"/>
      <c r="E129" s="80"/>
      <c r="F129" s="81"/>
      <c r="G129" s="82"/>
      <c r="H129" s="82"/>
      <c r="I129" s="63"/>
    </row>
    <row r="130" spans="1:9" x14ac:dyDescent="0.25">
      <c r="A130" s="26" t="e">
        <f ca="1">CONCATENATE(_xlfn.XLOOKUP(B130,'Выпадающие списки'!B:B,'Выпадающие списки'!A:A),"-",Таблица134[[#This Row],[2]])</f>
        <v>#NAME?</v>
      </c>
      <c r="B130" s="83"/>
      <c r="C130" s="80"/>
      <c r="D130" s="80"/>
      <c r="E130" s="80"/>
      <c r="F130" s="81"/>
      <c r="G130" s="82"/>
      <c r="H130" s="82"/>
      <c r="I130" s="63"/>
    </row>
    <row r="131" spans="1:9" x14ac:dyDescent="0.25">
      <c r="A131" s="26" t="e">
        <f ca="1">CONCATENATE(_xlfn.XLOOKUP(B131,'Выпадающие списки'!B:B,'Выпадающие списки'!A:A),"-",Таблица134[[#This Row],[2]])</f>
        <v>#NAME?</v>
      </c>
      <c r="B131" s="83"/>
      <c r="C131" s="80"/>
      <c r="D131" s="80"/>
      <c r="E131" s="80"/>
      <c r="F131" s="81"/>
      <c r="G131" s="82"/>
      <c r="H131" s="82"/>
      <c r="I131" s="63"/>
    </row>
    <row r="132" spans="1:9" x14ac:dyDescent="0.25">
      <c r="A132" s="26" t="e">
        <f ca="1">CONCATENATE(_xlfn.XLOOKUP(B132,'Выпадающие списки'!B:B,'Выпадающие списки'!A:A),"-",Таблица134[[#This Row],[2]])</f>
        <v>#NAME?</v>
      </c>
      <c r="B132" s="83"/>
      <c r="C132" s="80"/>
      <c r="D132" s="80"/>
      <c r="E132" s="80"/>
      <c r="F132" s="81"/>
      <c r="G132" s="82"/>
      <c r="H132" s="82"/>
      <c r="I132" s="63"/>
    </row>
    <row r="133" spans="1:9" x14ac:dyDescent="0.25">
      <c r="A133" s="26" t="e">
        <f ca="1">CONCATENATE(_xlfn.XLOOKUP(B133,'Выпадающие списки'!B:B,'Выпадающие списки'!A:A),"-",Таблица134[[#This Row],[2]])</f>
        <v>#NAME?</v>
      </c>
      <c r="B133" s="83"/>
      <c r="C133" s="80"/>
      <c r="D133" s="80"/>
      <c r="E133" s="80"/>
      <c r="F133" s="81"/>
      <c r="G133" s="82"/>
      <c r="H133" s="82"/>
      <c r="I133" s="63"/>
    </row>
    <row r="134" spans="1:9" x14ac:dyDescent="0.25">
      <c r="A134" s="26" t="e">
        <f ca="1">CONCATENATE(_xlfn.XLOOKUP(B134,'Выпадающие списки'!B:B,'Выпадающие списки'!A:A),"-",Таблица134[[#This Row],[2]])</f>
        <v>#NAME?</v>
      </c>
      <c r="B134" s="83"/>
      <c r="C134" s="80"/>
      <c r="D134" s="80"/>
      <c r="E134" s="80"/>
      <c r="F134" s="81"/>
      <c r="G134" s="82"/>
      <c r="H134" s="82"/>
      <c r="I134" s="63"/>
    </row>
    <row r="135" spans="1:9" x14ac:dyDescent="0.25">
      <c r="A135" s="26" t="e">
        <f ca="1">CONCATENATE(_xlfn.XLOOKUP(B135,'Выпадающие списки'!B:B,'Выпадающие списки'!A:A),"-",Таблица134[[#This Row],[2]])</f>
        <v>#NAME?</v>
      </c>
      <c r="B135" s="83"/>
      <c r="C135" s="80"/>
      <c r="D135" s="80"/>
      <c r="E135" s="80"/>
      <c r="F135" s="81"/>
      <c r="G135" s="82"/>
      <c r="H135" s="82"/>
      <c r="I135" s="63"/>
    </row>
    <row r="136" spans="1:9" x14ac:dyDescent="0.25">
      <c r="A136" s="26" t="e">
        <f ca="1">CONCATENATE(_xlfn.XLOOKUP(B136,'Выпадающие списки'!B:B,'Выпадающие списки'!A:A),"-",Таблица134[[#This Row],[2]])</f>
        <v>#NAME?</v>
      </c>
      <c r="B136" s="83"/>
      <c r="C136" s="80"/>
      <c r="D136" s="80"/>
      <c r="E136" s="80"/>
      <c r="F136" s="81"/>
      <c r="G136" s="82"/>
      <c r="H136" s="82"/>
      <c r="I136" s="63"/>
    </row>
    <row r="137" spans="1:9" x14ac:dyDescent="0.25">
      <c r="A137" s="26" t="e">
        <f ca="1">CONCATENATE(_xlfn.XLOOKUP(B137,'Выпадающие списки'!B:B,'Выпадающие списки'!A:A),"-",Таблица134[[#This Row],[2]])</f>
        <v>#NAME?</v>
      </c>
      <c r="B137" s="83"/>
      <c r="C137" s="80"/>
      <c r="D137" s="80"/>
      <c r="E137" s="80"/>
      <c r="F137" s="81"/>
      <c r="G137" s="82"/>
      <c r="H137" s="82"/>
      <c r="I137" s="63"/>
    </row>
    <row r="138" spans="1:9" x14ac:dyDescent="0.25">
      <c r="A138" s="26" t="e">
        <f ca="1">CONCATENATE(_xlfn.XLOOKUP(B138,'Выпадающие списки'!B:B,'Выпадающие списки'!A:A),"-",Таблица134[[#This Row],[2]])</f>
        <v>#NAME?</v>
      </c>
      <c r="B138" s="83"/>
      <c r="C138" s="80"/>
      <c r="D138" s="80"/>
      <c r="E138" s="80"/>
      <c r="F138" s="81"/>
      <c r="G138" s="82"/>
      <c r="H138" s="82"/>
      <c r="I138" s="63"/>
    </row>
    <row r="139" spans="1:9" x14ac:dyDescent="0.25">
      <c r="A139" s="26" t="e">
        <f ca="1">CONCATENATE(_xlfn.XLOOKUP(B139,'Выпадающие списки'!B:B,'Выпадающие списки'!A:A),"-",Таблица134[[#This Row],[2]])</f>
        <v>#NAME?</v>
      </c>
      <c r="B139" s="83"/>
      <c r="C139" s="80"/>
      <c r="D139" s="80"/>
      <c r="E139" s="80"/>
      <c r="F139" s="81"/>
      <c r="G139" s="82"/>
      <c r="H139" s="82"/>
      <c r="I139" s="63"/>
    </row>
    <row r="140" spans="1:9" x14ac:dyDescent="0.25">
      <c r="A140" s="26" t="e">
        <f ca="1">CONCATENATE(_xlfn.XLOOKUP(B140,'Выпадающие списки'!B:B,'Выпадающие списки'!A:A),"-",Таблица134[[#This Row],[2]])</f>
        <v>#NAME?</v>
      </c>
      <c r="B140" s="83"/>
      <c r="C140" s="80"/>
      <c r="D140" s="80"/>
      <c r="E140" s="80"/>
      <c r="F140" s="81"/>
      <c r="G140" s="82"/>
      <c r="H140" s="82"/>
      <c r="I140" s="63"/>
    </row>
    <row r="141" spans="1:9" x14ac:dyDescent="0.25">
      <c r="A141" s="26" t="e">
        <f ca="1">CONCATENATE(_xlfn.XLOOKUP(B141,'Выпадающие списки'!B:B,'Выпадающие списки'!A:A),"-",Таблица134[[#This Row],[2]])</f>
        <v>#NAME?</v>
      </c>
      <c r="B141" s="83"/>
      <c r="C141" s="80"/>
      <c r="D141" s="101"/>
      <c r="E141" s="101"/>
      <c r="F141" s="102"/>
      <c r="G141" s="82"/>
      <c r="H141" s="103"/>
      <c r="I141" s="63"/>
    </row>
    <row r="142" spans="1:9" x14ac:dyDescent="0.25">
      <c r="A142" s="26" t="e">
        <f ca="1">CONCATENATE(_xlfn.XLOOKUP(B142,'Выпадающие списки'!B:B,'Выпадающие списки'!A:A),"-",Таблица134[[#This Row],[2]])</f>
        <v>#NAME?</v>
      </c>
      <c r="B142" s="83"/>
      <c r="C142" s="80"/>
      <c r="D142" s="101"/>
      <c r="E142" s="101"/>
      <c r="F142" s="102"/>
      <c r="G142" s="82"/>
      <c r="H142" s="103"/>
      <c r="I142" s="63"/>
    </row>
    <row r="143" spans="1:9" x14ac:dyDescent="0.25">
      <c r="A143" s="26" t="e">
        <f ca="1">CONCATENATE(_xlfn.XLOOKUP(B143,'Выпадающие списки'!B:B,'Выпадающие списки'!A:A),"-",Таблица134[[#This Row],[2]])</f>
        <v>#NAME?</v>
      </c>
      <c r="B143" s="83"/>
      <c r="C143" s="80"/>
      <c r="D143" s="101"/>
      <c r="E143" s="101"/>
      <c r="F143" s="102"/>
      <c r="G143" s="82"/>
      <c r="H143" s="103"/>
      <c r="I143" s="63"/>
    </row>
    <row r="144" spans="1:9" x14ac:dyDescent="0.25">
      <c r="A144" s="26" t="e">
        <f ca="1">CONCATENATE(_xlfn.XLOOKUP(B144,'Выпадающие списки'!B:B,'Выпадающие списки'!A:A),"-",Таблица134[[#This Row],[2]])</f>
        <v>#NAME?</v>
      </c>
      <c r="B144" s="83"/>
      <c r="C144" s="80"/>
      <c r="D144" s="101"/>
      <c r="E144" s="101"/>
      <c r="F144" s="102"/>
      <c r="G144" s="82"/>
      <c r="H144" s="103"/>
      <c r="I144" s="63"/>
    </row>
    <row r="145" spans="1:9" x14ac:dyDescent="0.25">
      <c r="A145" s="26" t="e">
        <f ca="1">CONCATENATE(_xlfn.XLOOKUP(B145,'Выпадающие списки'!B:B,'Выпадающие списки'!A:A),"-",Таблица134[[#This Row],[2]])</f>
        <v>#NAME?</v>
      </c>
      <c r="B145" s="83"/>
      <c r="C145" s="80"/>
      <c r="D145" s="101"/>
      <c r="E145" s="101"/>
      <c r="F145" s="102"/>
      <c r="G145" s="82"/>
      <c r="H145" s="103"/>
      <c r="I145" s="63"/>
    </row>
    <row r="146" spans="1:9" x14ac:dyDescent="0.25">
      <c r="A146" s="26" t="e">
        <f ca="1">CONCATENATE(_xlfn.XLOOKUP(B146,'Выпадающие списки'!B:B,'Выпадающие списки'!A:A),"-",Таблица134[[#This Row],[2]])</f>
        <v>#NAME?</v>
      </c>
      <c r="B146" s="83"/>
      <c r="C146" s="80"/>
      <c r="D146" s="101"/>
      <c r="E146" s="101"/>
      <c r="F146" s="102"/>
      <c r="G146" s="82"/>
      <c r="H146" s="103"/>
      <c r="I146" s="63"/>
    </row>
    <row r="147" spans="1:9" x14ac:dyDescent="0.25">
      <c r="A147" s="26" t="e">
        <f ca="1">CONCATENATE(_xlfn.XLOOKUP(B147,'Выпадающие списки'!B:B,'Выпадающие списки'!A:A),"-",Таблица134[[#This Row],[2]])</f>
        <v>#NAME?</v>
      </c>
      <c r="B147" s="83"/>
      <c r="C147" s="80"/>
      <c r="D147" s="101"/>
      <c r="E147" s="101"/>
      <c r="F147" s="102"/>
      <c r="G147" s="82"/>
      <c r="H147" s="103"/>
      <c r="I147" s="63"/>
    </row>
    <row r="148" spans="1:9" x14ac:dyDescent="0.25">
      <c r="A148" s="26" t="e">
        <f ca="1">CONCATENATE(_xlfn.XLOOKUP(B148,'Выпадающие списки'!B:B,'Выпадающие списки'!A:A),"-",Таблица134[[#This Row],[2]])</f>
        <v>#NAME?</v>
      </c>
      <c r="B148" s="83"/>
      <c r="C148" s="80"/>
      <c r="D148" s="101"/>
      <c r="E148" s="101"/>
      <c r="F148" s="102"/>
      <c r="G148" s="82"/>
      <c r="H148" s="103"/>
      <c r="I148" s="63"/>
    </row>
    <row r="149" spans="1:9" x14ac:dyDescent="0.25">
      <c r="A149" s="26" t="e">
        <f ca="1">CONCATENATE(_xlfn.XLOOKUP(B149,'Выпадающие списки'!B:B,'Выпадающие списки'!A:A),"-",Таблица134[[#This Row],[2]])</f>
        <v>#NAME?</v>
      </c>
      <c r="B149" s="83"/>
      <c r="C149" s="80"/>
      <c r="D149" s="101"/>
      <c r="E149" s="101"/>
      <c r="F149" s="102"/>
      <c r="G149" s="82"/>
      <c r="H149" s="103"/>
      <c r="I149" s="63"/>
    </row>
    <row r="150" spans="1:9" x14ac:dyDescent="0.25">
      <c r="A150" s="26" t="e">
        <f ca="1">CONCATENATE(_xlfn.XLOOKUP(B150,'Выпадающие списки'!B:B,'Выпадающие списки'!A:A),"-",Таблица134[[#This Row],[2]])</f>
        <v>#NAME?</v>
      </c>
      <c r="B150" s="83"/>
      <c r="C150" s="80"/>
      <c r="D150" s="80"/>
      <c r="E150" s="80"/>
      <c r="F150" s="81"/>
      <c r="G150" s="82"/>
      <c r="H150" s="82"/>
      <c r="I150" s="63"/>
    </row>
    <row r="151" spans="1:9" x14ac:dyDescent="0.25">
      <c r="A151" s="26" t="e">
        <f ca="1">CONCATENATE(_xlfn.XLOOKUP(B151,'Выпадающие списки'!B:B,'Выпадающие списки'!A:A),"-",Таблица134[[#This Row],[2]])</f>
        <v>#NAME?</v>
      </c>
      <c r="B151" s="83"/>
      <c r="C151" s="80"/>
      <c r="D151" s="80"/>
      <c r="E151" s="80"/>
      <c r="F151" s="81"/>
      <c r="G151" s="82"/>
      <c r="H151" s="82"/>
      <c r="I151" s="63"/>
    </row>
    <row r="152" spans="1:9" x14ac:dyDescent="0.25">
      <c r="A152" s="26" t="e">
        <f ca="1">CONCATENATE(_xlfn.XLOOKUP(B152,'Выпадающие списки'!B:B,'Выпадающие списки'!A:A),"-",Таблица134[[#This Row],[2]])</f>
        <v>#NAME?</v>
      </c>
      <c r="B152" s="83"/>
      <c r="C152" s="80"/>
      <c r="D152" s="80"/>
      <c r="E152" s="80"/>
      <c r="F152" s="81"/>
      <c r="G152" s="82"/>
      <c r="H152" s="82"/>
      <c r="I152" s="63"/>
    </row>
    <row r="153" spans="1:9" x14ac:dyDescent="0.25">
      <c r="A153" s="26" t="e">
        <f ca="1">CONCATENATE(_xlfn.XLOOKUP(B153,'Выпадающие списки'!B:B,'Выпадающие списки'!A:A),"-",Таблица134[[#This Row],[2]])</f>
        <v>#NAME?</v>
      </c>
      <c r="B153" s="83"/>
      <c r="C153" s="80"/>
      <c r="D153" s="80"/>
      <c r="E153" s="80"/>
      <c r="F153" s="81"/>
      <c r="G153" s="82"/>
      <c r="H153" s="82"/>
      <c r="I153" s="63"/>
    </row>
    <row r="154" spans="1:9" x14ac:dyDescent="0.25">
      <c r="A154" s="26" t="e">
        <f ca="1">CONCATENATE(_xlfn.XLOOKUP(B154,'Выпадающие списки'!B:B,'Выпадающие списки'!A:A),"-",Таблица134[[#This Row],[2]])</f>
        <v>#NAME?</v>
      </c>
      <c r="B154" s="83"/>
      <c r="C154" s="80"/>
      <c r="D154" s="93"/>
      <c r="E154" s="93"/>
      <c r="F154" s="94"/>
      <c r="G154" s="82"/>
      <c r="H154" s="95"/>
      <c r="I154" s="63"/>
    </row>
    <row r="155" spans="1:9" x14ac:dyDescent="0.25">
      <c r="A155" s="26" t="e">
        <f ca="1">CONCATENATE(_xlfn.XLOOKUP(B155,'Выпадающие списки'!B:B,'Выпадающие списки'!A:A),"-",Таблица134[[#This Row],[2]])</f>
        <v>#NAME?</v>
      </c>
      <c r="B155" s="83"/>
      <c r="C155" s="80"/>
      <c r="D155" s="80"/>
      <c r="E155" s="80"/>
      <c r="F155" s="81"/>
      <c r="G155" s="82"/>
      <c r="H155" s="82"/>
      <c r="I155" s="63"/>
    </row>
    <row r="156" spans="1:9" x14ac:dyDescent="0.25">
      <c r="A156" s="26" t="e">
        <f ca="1">CONCATENATE(_xlfn.XLOOKUP(B156,'Выпадающие списки'!B:B,'Выпадающие списки'!A:A),"-",Таблица134[[#This Row],[2]])</f>
        <v>#NAME?</v>
      </c>
      <c r="B156" s="83"/>
      <c r="C156" s="80"/>
      <c r="D156" s="80"/>
      <c r="E156" s="80"/>
      <c r="F156" s="81"/>
      <c r="G156" s="82"/>
      <c r="H156" s="82"/>
      <c r="I156" s="63"/>
    </row>
    <row r="157" spans="1:9" x14ac:dyDescent="0.25">
      <c r="A157" s="26" t="e">
        <f ca="1">CONCATENATE(_xlfn.XLOOKUP(B157,'Выпадающие списки'!B:B,'Выпадающие списки'!A:A),"-",Таблица134[[#This Row],[2]])</f>
        <v>#NAME?</v>
      </c>
      <c r="B157" s="83"/>
      <c r="C157" s="80"/>
      <c r="D157" s="80"/>
      <c r="E157" s="80"/>
      <c r="F157" s="81"/>
      <c r="G157" s="82"/>
      <c r="H157" s="82"/>
      <c r="I157" s="63"/>
    </row>
    <row r="158" spans="1:9" x14ac:dyDescent="0.25">
      <c r="A158" s="26" t="e">
        <f ca="1">CONCATENATE(_xlfn.XLOOKUP(B158,'Выпадающие списки'!B:B,'Выпадающие списки'!A:A),"-",Таблица134[[#This Row],[2]])</f>
        <v>#NAME?</v>
      </c>
      <c r="B158" s="83"/>
      <c r="C158" s="80"/>
      <c r="D158" s="80"/>
      <c r="E158" s="80"/>
      <c r="F158" s="81"/>
      <c r="G158" s="82"/>
      <c r="H158" s="82"/>
      <c r="I158" s="63"/>
    </row>
    <row r="159" spans="1:9" x14ac:dyDescent="0.25">
      <c r="A159" s="26" t="e">
        <f ca="1">CONCATENATE(_xlfn.XLOOKUP(B159,'Выпадающие списки'!B:B,'Выпадающие списки'!A:A),"-",Таблица134[[#This Row],[2]])</f>
        <v>#NAME?</v>
      </c>
      <c r="B159" s="83"/>
      <c r="C159" s="80"/>
      <c r="D159" s="80"/>
      <c r="E159" s="80"/>
      <c r="F159" s="81"/>
      <c r="G159" s="82"/>
      <c r="H159" s="82"/>
      <c r="I159" s="63"/>
    </row>
  </sheetData>
  <sheetProtection algorithmName="SHA-512" hashValue="twraJhdiOrWRJ5rcqUGBPYQ+8pqwTUb6CXlAC0y++1EmG2yGq48ZdpRiEghGZvk21sRSAG1jENUBqPZMw57twA==" saltValue="nowW7BuYkTYDqG0fKgjXQg==" spinCount="100000" sheet="1" objects="1" scenarios="1"/>
  <pageMargins left="0.23622047244094491" right="0.23622047244094491" top="0.74803149606299213" bottom="0.74803149606299213" header="0.31496062992125984" footer="0.31496062992125984"/>
  <pageSetup paperSize="9" scale="41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'Выпадающие списки'!$I$2:$I$3</xm:f>
          </x14:formula1>
          <xm:sqref>G93:H97 G101:H114 G118:H120 G3:H91 G124:H137 H150:H1048576 G138:G1048576</xm:sqref>
        </x14:dataValidation>
        <x14:dataValidation type="list" allowBlank="1" showInputMessage="1" showErrorMessage="1">
          <x14:formula1>
            <xm:f>'Выпадающие списки'!$H$2:$H$18</xm:f>
          </x14:formula1>
          <xm:sqref>I3:I1048576</xm:sqref>
        </x14:dataValidation>
        <x14:dataValidation type="list" allowBlank="1" showInputMessage="1" showErrorMessage="1">
          <x14:formula1>
            <xm:f>'Выпадающие списки'!$B$2:$B$73</xm:f>
          </x14:formula1>
          <xm:sqref>B93:B114 B118:B120 B3:B91</xm:sqref>
        </x14:dataValidation>
        <x14:dataValidation type="list" allowBlank="1" showInputMessage="1" showErrorMessage="1">
          <x14:formula1>
            <xm:f>'C:\Users\LAP-VTK-L848\Downloads\[тру-во выпускников 2024.xlsx]Выпадающие списки'!#REF!</xm:f>
          </x14:formula1>
          <xm:sqref>G98:H100</xm:sqref>
        </x14:dataValidation>
        <x14:dataValidation type="list" allowBlank="1" showInputMessage="1" showErrorMessage="1">
          <x14:formula1>
            <xm:f>'Выпадающие списки'!$C$2:$C$625</xm:f>
          </x14:formula1>
          <xm:sqref>C93:C114 C118:C120 C124:C136 C151:C1048576 C3:C91</xm:sqref>
        </x14:dataValidation>
        <x14:dataValidation type="list" allowBlank="1" showInputMessage="1" showErrorMessage="1">
          <x14:formula1>
            <xm:f>'Выпадающие списки'!$F$2:$F$4</xm:f>
          </x14:formula1>
          <xm:sqref>E93:E114 E118:E120 E124:E136 E150:E1048576 E3:E91</xm:sqref>
        </x14:dataValidation>
        <x14:dataValidation type="list" allowBlank="1" showInputMessage="1" showErrorMessage="1">
          <x14:formula1>
            <xm:f>'Выпадающие списки'!$G$2:$G$8</xm:f>
          </x14:formula1>
          <xm:sqref>F93:F114 F118:F120 F124:F136 F150:F1048576 F3:F91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0"/>
  <sheetViews>
    <sheetView zoomScale="85" zoomScaleNormal="85" workbookViewId="0">
      <pane ySplit="2" topLeftCell="A3" activePane="bottomLeft" state="frozen"/>
      <selection sqref="A1:XFD1048576"/>
      <selection pane="bottomLeft" activeCell="I21" sqref="I21"/>
    </sheetView>
  </sheetViews>
  <sheetFormatPr defaultColWidth="9.140625" defaultRowHeight="15" x14ac:dyDescent="0.25"/>
  <cols>
    <col min="1" max="1" width="18.28515625" style="28" customWidth="1"/>
    <col min="2" max="2" width="60.42578125" style="106" customWidth="1"/>
    <col min="3" max="3" width="33" style="106" customWidth="1"/>
    <col min="4" max="4" width="28.28515625" style="106" customWidth="1"/>
    <col min="5" max="5" width="25.85546875" style="106" customWidth="1"/>
    <col min="6" max="6" width="42.42578125" style="18" customWidth="1"/>
    <col min="7" max="8" width="20.7109375" style="106" customWidth="1"/>
    <col min="9" max="9" width="87.7109375" style="106" customWidth="1"/>
    <col min="10" max="10" width="103.140625" style="106" bestFit="1" customWidth="1"/>
    <col min="11" max="11" width="21.28515625" style="106" customWidth="1"/>
    <col min="12" max="12" width="42.28515625" style="106" customWidth="1"/>
    <col min="13" max="16384" width="9.140625" style="106"/>
  </cols>
  <sheetData>
    <row r="1" spans="1:12" ht="82.15" customHeight="1" x14ac:dyDescent="0.25">
      <c r="A1" s="30" t="s">
        <v>942</v>
      </c>
      <c r="B1" s="105" t="s">
        <v>0</v>
      </c>
      <c r="C1" s="105" t="s">
        <v>2</v>
      </c>
      <c r="D1" s="105" t="s">
        <v>867</v>
      </c>
      <c r="E1" s="105" t="s">
        <v>272</v>
      </c>
      <c r="F1" s="105" t="s">
        <v>273</v>
      </c>
      <c r="G1" s="105" t="s">
        <v>274</v>
      </c>
      <c r="H1" s="105" t="s">
        <v>275</v>
      </c>
      <c r="I1" s="105" t="s">
        <v>276</v>
      </c>
      <c r="J1" s="105" t="s">
        <v>277</v>
      </c>
      <c r="K1" s="105" t="s">
        <v>278</v>
      </c>
      <c r="L1" s="105" t="s">
        <v>279</v>
      </c>
    </row>
    <row r="2" spans="1:12" s="109" customFormat="1" ht="15.75" x14ac:dyDescent="0.25">
      <c r="A2" s="23" t="s">
        <v>941</v>
      </c>
      <c r="B2" s="107" t="s">
        <v>29</v>
      </c>
      <c r="C2" s="108" t="s">
        <v>30</v>
      </c>
      <c r="D2" s="108" t="s">
        <v>31</v>
      </c>
      <c r="E2" s="108" t="s">
        <v>34</v>
      </c>
      <c r="F2" s="108" t="s">
        <v>38</v>
      </c>
      <c r="G2" s="108" t="s">
        <v>42</v>
      </c>
      <c r="H2" s="108" t="s">
        <v>43</v>
      </c>
      <c r="I2" s="108" t="s">
        <v>44</v>
      </c>
      <c r="J2" s="108" t="s">
        <v>45</v>
      </c>
      <c r="K2" s="108" t="s">
        <v>46</v>
      </c>
      <c r="L2" s="108" t="s">
        <v>47</v>
      </c>
    </row>
    <row r="3" spans="1:12" s="118" customFormat="1" x14ac:dyDescent="0.25">
      <c r="A3" s="27" t="e">
        <f ca="1">CONCATENATE(_xlfn.XLOOKUP(B3,'Выпадающие списки'!B:B,'Выпадающие списки'!A:A),"-",Таблица13[[#This Row],[2]])</f>
        <v>#NAME?</v>
      </c>
      <c r="B3" s="110" t="s">
        <v>333</v>
      </c>
      <c r="C3" s="111" t="s">
        <v>124</v>
      </c>
      <c r="D3" s="112" t="s">
        <v>987</v>
      </c>
      <c r="E3" s="113" t="s">
        <v>280</v>
      </c>
      <c r="F3" s="114" t="s">
        <v>990</v>
      </c>
      <c r="G3" s="115">
        <v>7702583250</v>
      </c>
      <c r="H3" s="116" t="s">
        <v>285</v>
      </c>
      <c r="I3" s="116" t="s">
        <v>286</v>
      </c>
      <c r="J3" s="116"/>
      <c r="K3" s="117"/>
      <c r="L3" s="117"/>
    </row>
    <row r="4" spans="1:12" s="118" customFormat="1" x14ac:dyDescent="0.25">
      <c r="A4" s="27" t="e">
        <f ca="1">CONCATENATE(_xlfn.XLOOKUP(B4,'Выпадающие списки'!B:B,'Выпадающие списки'!A:A),"-",Таблица13[[#This Row],[2]])</f>
        <v>#NAME?</v>
      </c>
      <c r="B4" s="110" t="s">
        <v>333</v>
      </c>
      <c r="C4" s="111" t="s">
        <v>124</v>
      </c>
      <c r="D4" s="112" t="s">
        <v>988</v>
      </c>
      <c r="E4" s="113" t="s">
        <v>280</v>
      </c>
      <c r="F4" s="114" t="s">
        <v>990</v>
      </c>
      <c r="G4" s="115">
        <v>7702583250</v>
      </c>
      <c r="H4" s="116" t="s">
        <v>285</v>
      </c>
      <c r="I4" s="116" t="s">
        <v>286</v>
      </c>
      <c r="J4" s="116"/>
      <c r="K4" s="117"/>
      <c r="L4" s="117"/>
    </row>
    <row r="5" spans="1:12" s="118" customFormat="1" x14ac:dyDescent="0.25">
      <c r="A5" s="27" t="e">
        <f ca="1">CONCATENATE(_xlfn.XLOOKUP(B5,'Выпадающие списки'!B:B,'Выпадающие списки'!A:A),"-",Таблица13[[#This Row],[2]])</f>
        <v>#NAME?</v>
      </c>
      <c r="B5" s="110" t="s">
        <v>333</v>
      </c>
      <c r="C5" s="111" t="s">
        <v>124</v>
      </c>
      <c r="D5" s="112" t="s">
        <v>989</v>
      </c>
      <c r="E5" s="113" t="s">
        <v>280</v>
      </c>
      <c r="F5" s="114" t="s">
        <v>990</v>
      </c>
      <c r="G5" s="115">
        <v>7702583250</v>
      </c>
      <c r="H5" s="116" t="s">
        <v>285</v>
      </c>
      <c r="I5" s="116" t="s">
        <v>287</v>
      </c>
      <c r="J5" s="116"/>
      <c r="K5" s="117"/>
      <c r="L5" s="117"/>
    </row>
    <row r="6" spans="1:12" s="118" customFormat="1" x14ac:dyDescent="0.25">
      <c r="A6" s="27" t="e">
        <f ca="1">CONCATENATE(_xlfn.XLOOKUP(B6,'Выпадающие списки'!B:B,'Выпадающие списки'!A:A),"-",Таблица13[[#This Row],[2]])</f>
        <v>#NAME?</v>
      </c>
      <c r="B6" s="110" t="s">
        <v>333</v>
      </c>
      <c r="C6" s="111" t="s">
        <v>124</v>
      </c>
      <c r="D6" s="112" t="s">
        <v>991</v>
      </c>
      <c r="E6" s="113" t="s">
        <v>280</v>
      </c>
      <c r="F6" s="114" t="s">
        <v>990</v>
      </c>
      <c r="G6" s="115">
        <v>7702583250</v>
      </c>
      <c r="H6" s="116" t="s">
        <v>285</v>
      </c>
      <c r="I6" s="116" t="s">
        <v>286</v>
      </c>
      <c r="J6" s="116"/>
      <c r="K6" s="117"/>
      <c r="L6" s="117"/>
    </row>
    <row r="7" spans="1:12" s="118" customFormat="1" x14ac:dyDescent="0.25">
      <c r="A7" s="27" t="e">
        <f ca="1">CONCATENATE(_xlfn.XLOOKUP(B7,'Выпадающие списки'!B:B,'Выпадающие списки'!A:A),"-",Таблица13[[#This Row],[2]])</f>
        <v>#NAME?</v>
      </c>
      <c r="B7" s="110" t="s">
        <v>333</v>
      </c>
      <c r="C7" s="111" t="s">
        <v>124</v>
      </c>
      <c r="D7" s="112" t="s">
        <v>992</v>
      </c>
      <c r="E7" s="113" t="s">
        <v>280</v>
      </c>
      <c r="F7" s="114" t="s">
        <v>990</v>
      </c>
      <c r="G7" s="115">
        <v>7702583250</v>
      </c>
      <c r="H7" s="116" t="s">
        <v>285</v>
      </c>
      <c r="I7" s="116" t="s">
        <v>287</v>
      </c>
      <c r="J7" s="116"/>
      <c r="K7" s="117"/>
      <c r="L7" s="117"/>
    </row>
    <row r="8" spans="1:12" s="118" customFormat="1" x14ac:dyDescent="0.25">
      <c r="A8" s="27" t="e">
        <f ca="1">CONCATENATE(_xlfn.XLOOKUP(B8,'Выпадающие списки'!B:B,'Выпадающие списки'!A:A),"-",Таблица13[[#This Row],[2]])</f>
        <v>#NAME?</v>
      </c>
      <c r="B8" s="110" t="s">
        <v>333</v>
      </c>
      <c r="C8" s="111" t="s">
        <v>124</v>
      </c>
      <c r="D8" s="112" t="s">
        <v>993</v>
      </c>
      <c r="E8" s="113" t="s">
        <v>280</v>
      </c>
      <c r="F8" s="114" t="s">
        <v>990</v>
      </c>
      <c r="G8" s="115">
        <v>7702583250</v>
      </c>
      <c r="H8" s="116" t="s">
        <v>285</v>
      </c>
      <c r="I8" s="116" t="s">
        <v>287</v>
      </c>
      <c r="J8" s="116"/>
      <c r="K8" s="117"/>
      <c r="L8" s="117"/>
    </row>
    <row r="9" spans="1:12" s="118" customFormat="1" x14ac:dyDescent="0.25">
      <c r="A9" s="27" t="e">
        <f ca="1">CONCATENATE(_xlfn.XLOOKUP(B9,'Выпадающие списки'!B:B,'Выпадающие списки'!A:A),"-",Таблица13[[#This Row],[2]])</f>
        <v>#NAME?</v>
      </c>
      <c r="B9" s="110" t="s">
        <v>333</v>
      </c>
      <c r="C9" s="111" t="s">
        <v>124</v>
      </c>
      <c r="D9" s="112" t="s">
        <v>994</v>
      </c>
      <c r="E9" s="113" t="s">
        <v>280</v>
      </c>
      <c r="F9" s="114" t="s">
        <v>990</v>
      </c>
      <c r="G9" s="115">
        <v>7702583250</v>
      </c>
      <c r="H9" s="116" t="s">
        <v>285</v>
      </c>
      <c r="I9" s="116" t="s">
        <v>287</v>
      </c>
      <c r="J9" s="116"/>
      <c r="K9" s="117"/>
      <c r="L9" s="117"/>
    </row>
    <row r="10" spans="1:12" s="118" customFormat="1" x14ac:dyDescent="0.25">
      <c r="A10" s="27" t="e">
        <f ca="1">CONCATENATE(_xlfn.XLOOKUP(B10,'Выпадающие списки'!B:B,'Выпадающие списки'!A:A),"-",Таблица13[[#This Row],[2]])</f>
        <v>#NAME?</v>
      </c>
      <c r="B10" s="110" t="s">
        <v>333</v>
      </c>
      <c r="C10" s="111" t="s">
        <v>124</v>
      </c>
      <c r="D10" s="112" t="s">
        <v>995</v>
      </c>
      <c r="E10" s="113" t="s">
        <v>280</v>
      </c>
      <c r="F10" s="114" t="s">
        <v>990</v>
      </c>
      <c r="G10" s="115">
        <v>7702583250</v>
      </c>
      <c r="H10" s="116" t="s">
        <v>285</v>
      </c>
      <c r="I10" s="116" t="s">
        <v>286</v>
      </c>
      <c r="J10" s="116"/>
      <c r="K10" s="117"/>
      <c r="L10" s="117"/>
    </row>
    <row r="11" spans="1:12" s="118" customFormat="1" x14ac:dyDescent="0.25">
      <c r="A11" s="27" t="e">
        <f ca="1">CONCATENATE(_xlfn.XLOOKUP(B11,'Выпадающие списки'!B:B,'Выпадающие списки'!A:A),"-",Таблица13[[#This Row],[2]])</f>
        <v>#NAME?</v>
      </c>
      <c r="B11" s="110" t="s">
        <v>333</v>
      </c>
      <c r="C11" s="111" t="s">
        <v>124</v>
      </c>
      <c r="D11" s="112" t="s">
        <v>996</v>
      </c>
      <c r="E11" s="113" t="s">
        <v>280</v>
      </c>
      <c r="F11" s="114" t="s">
        <v>990</v>
      </c>
      <c r="G11" s="115">
        <v>7702583250</v>
      </c>
      <c r="H11" s="116" t="s">
        <v>285</v>
      </c>
      <c r="I11" s="116" t="s">
        <v>286</v>
      </c>
      <c r="J11" s="116"/>
      <c r="K11" s="117"/>
      <c r="L11" s="117"/>
    </row>
    <row r="12" spans="1:12" s="118" customFormat="1" x14ac:dyDescent="0.25">
      <c r="A12" s="27" t="e">
        <f ca="1">CONCATENATE(_xlfn.XLOOKUP(B12,'Выпадающие списки'!B:B,'Выпадающие списки'!A:A),"-",Таблица13[[#This Row],[2]])</f>
        <v>#NAME?</v>
      </c>
      <c r="B12" s="110" t="s">
        <v>333</v>
      </c>
      <c r="C12" s="111" t="s">
        <v>124</v>
      </c>
      <c r="D12" s="112" t="s">
        <v>997</v>
      </c>
      <c r="E12" s="113" t="s">
        <v>280</v>
      </c>
      <c r="F12" s="114" t="s">
        <v>990</v>
      </c>
      <c r="G12" s="115">
        <v>7702583250</v>
      </c>
      <c r="H12" s="116" t="s">
        <v>285</v>
      </c>
      <c r="I12" s="116" t="s">
        <v>286</v>
      </c>
      <c r="J12" s="116"/>
      <c r="K12" s="117"/>
      <c r="L12" s="117"/>
    </row>
    <row r="13" spans="1:12" s="118" customFormat="1" x14ac:dyDescent="0.25">
      <c r="A13" s="27" t="e">
        <f ca="1">CONCATENATE(_xlfn.XLOOKUP(B13,'Выпадающие списки'!B:B,'Выпадающие списки'!A:A),"-",Таблица13[[#This Row],[2]])</f>
        <v>#NAME?</v>
      </c>
      <c r="B13" s="110" t="s">
        <v>333</v>
      </c>
      <c r="C13" s="111" t="s">
        <v>124</v>
      </c>
      <c r="D13" s="112" t="s">
        <v>998</v>
      </c>
      <c r="E13" s="113" t="s">
        <v>280</v>
      </c>
      <c r="F13" s="114" t="s">
        <v>990</v>
      </c>
      <c r="G13" s="115">
        <v>7702583250</v>
      </c>
      <c r="H13" s="116" t="s">
        <v>285</v>
      </c>
      <c r="I13" s="116" t="s">
        <v>286</v>
      </c>
      <c r="J13" s="116"/>
      <c r="K13" s="117"/>
      <c r="L13" s="117"/>
    </row>
    <row r="14" spans="1:12" s="118" customFormat="1" x14ac:dyDescent="0.25">
      <c r="A14" s="27" t="e">
        <f ca="1">CONCATENATE(_xlfn.XLOOKUP(B14,'Выпадающие списки'!B:B,'Выпадающие списки'!A:A),"-",Таблица13[[#This Row],[2]])</f>
        <v>#NAME?</v>
      </c>
      <c r="B14" s="110" t="s">
        <v>333</v>
      </c>
      <c r="C14" s="111" t="s">
        <v>124</v>
      </c>
      <c r="D14" s="112" t="s">
        <v>999</v>
      </c>
      <c r="E14" s="113" t="s">
        <v>280</v>
      </c>
      <c r="F14" s="114" t="s">
        <v>990</v>
      </c>
      <c r="G14" s="115">
        <v>7702583250</v>
      </c>
      <c r="H14" s="116" t="s">
        <v>285</v>
      </c>
      <c r="I14" s="116" t="s">
        <v>286</v>
      </c>
      <c r="J14" s="116"/>
      <c r="K14" s="117"/>
      <c r="L14" s="117"/>
    </row>
    <row r="15" spans="1:12" s="118" customFormat="1" x14ac:dyDescent="0.25">
      <c r="A15" s="27" t="e">
        <f ca="1">CONCATENATE(_xlfn.XLOOKUP(B15,'Выпадающие списки'!B:B,'Выпадающие списки'!A:A),"-",Таблица13[[#This Row],[2]])</f>
        <v>#NAME?</v>
      </c>
      <c r="B15" s="110" t="s">
        <v>333</v>
      </c>
      <c r="C15" s="111" t="s">
        <v>124</v>
      </c>
      <c r="D15" s="112" t="s">
        <v>1000</v>
      </c>
      <c r="E15" s="113" t="s">
        <v>280</v>
      </c>
      <c r="F15" s="114" t="s">
        <v>990</v>
      </c>
      <c r="G15" s="115">
        <v>7702583250</v>
      </c>
      <c r="H15" s="116" t="s">
        <v>285</v>
      </c>
      <c r="I15" s="116" t="s">
        <v>286</v>
      </c>
      <c r="J15" s="116"/>
      <c r="K15" s="117"/>
      <c r="L15" s="117"/>
    </row>
    <row r="16" spans="1:12" s="118" customFormat="1" x14ac:dyDescent="0.25">
      <c r="A16" s="27" t="e">
        <f ca="1">CONCATENATE(_xlfn.XLOOKUP(B16,'Выпадающие списки'!B:B,'Выпадающие списки'!A:A),"-",Таблица13[[#This Row],[2]])</f>
        <v>#NAME?</v>
      </c>
      <c r="B16" s="110"/>
      <c r="C16" s="111"/>
      <c r="D16" s="112"/>
      <c r="E16" s="113"/>
      <c r="F16" s="114"/>
      <c r="G16" s="115"/>
      <c r="H16" s="116"/>
      <c r="I16" s="116"/>
      <c r="J16" s="116"/>
      <c r="K16" s="117"/>
      <c r="L16" s="117"/>
    </row>
    <row r="17" spans="1:12" s="118" customFormat="1" x14ac:dyDescent="0.25">
      <c r="A17" s="27" t="e">
        <f ca="1">CONCATENATE(_xlfn.XLOOKUP(B17,'Выпадающие списки'!B:B,'Выпадающие списки'!A:A),"-",Таблица13[[#This Row],[2]])</f>
        <v>#NAME?</v>
      </c>
      <c r="B17" s="110"/>
      <c r="C17" s="111"/>
      <c r="D17" s="112"/>
      <c r="E17" s="113"/>
      <c r="F17" s="114"/>
      <c r="G17" s="115"/>
      <c r="H17" s="116"/>
      <c r="I17" s="116"/>
      <c r="J17" s="116"/>
      <c r="K17" s="117"/>
      <c r="L17" s="117"/>
    </row>
    <row r="18" spans="1:12" s="118" customFormat="1" x14ac:dyDescent="0.25">
      <c r="A18" s="27" t="e">
        <f ca="1">CONCATENATE(_xlfn.XLOOKUP(B18,'Выпадающие списки'!B:B,'Выпадающие списки'!A:A),"-",Таблица13[[#This Row],[2]])</f>
        <v>#NAME?</v>
      </c>
      <c r="B18" s="110"/>
      <c r="C18" s="111"/>
      <c r="D18" s="112"/>
      <c r="E18" s="113"/>
      <c r="F18" s="114"/>
      <c r="G18" s="115"/>
      <c r="H18" s="116"/>
      <c r="I18" s="116"/>
      <c r="J18" s="116"/>
      <c r="K18" s="117"/>
      <c r="L18" s="117"/>
    </row>
    <row r="19" spans="1:12" s="118" customFormat="1" x14ac:dyDescent="0.25">
      <c r="A19" s="27" t="e">
        <f ca="1">CONCATENATE(_xlfn.XLOOKUP(B19,'Выпадающие списки'!B:B,'Выпадающие списки'!A:A),"-",Таблица13[[#This Row],[2]])</f>
        <v>#NAME?</v>
      </c>
      <c r="B19" s="110"/>
      <c r="C19" s="111"/>
      <c r="D19" s="112"/>
      <c r="E19" s="113"/>
      <c r="F19" s="114"/>
      <c r="G19" s="115"/>
      <c r="H19" s="116"/>
      <c r="I19" s="116"/>
      <c r="J19" s="116"/>
      <c r="K19" s="117"/>
      <c r="L19" s="117"/>
    </row>
    <row r="20" spans="1:12" s="118" customFormat="1" x14ac:dyDescent="0.25">
      <c r="A20" s="27" t="e">
        <f ca="1">CONCATENATE(_xlfn.XLOOKUP(B20,'Выпадающие списки'!B:B,'Выпадающие списки'!A:A),"-",Таблица13[[#This Row],[2]])</f>
        <v>#NAME?</v>
      </c>
      <c r="B20" s="110"/>
      <c r="C20" s="111"/>
      <c r="D20" s="112"/>
      <c r="E20" s="113"/>
      <c r="F20" s="114"/>
      <c r="G20" s="115"/>
      <c r="H20" s="116"/>
      <c r="I20" s="116"/>
      <c r="J20" s="116"/>
      <c r="K20" s="117"/>
      <c r="L20" s="117"/>
    </row>
    <row r="21" spans="1:12" s="118" customFormat="1" x14ac:dyDescent="0.25">
      <c r="A21" s="27" t="e">
        <f ca="1">CONCATENATE(_xlfn.XLOOKUP(B21,'Выпадающие списки'!B:B,'Выпадающие списки'!A:A),"-",Таблица13[[#This Row],[2]])</f>
        <v>#NAME?</v>
      </c>
      <c r="B21" s="110"/>
      <c r="C21" s="111"/>
      <c r="D21" s="112"/>
      <c r="E21" s="113"/>
      <c r="F21" s="114"/>
      <c r="G21" s="115"/>
      <c r="H21" s="116"/>
      <c r="I21" s="116"/>
      <c r="J21" s="116"/>
      <c r="K21" s="117"/>
      <c r="L21" s="117"/>
    </row>
    <row r="22" spans="1:12" s="118" customFormat="1" x14ac:dyDescent="0.25">
      <c r="A22" s="27" t="e">
        <f ca="1">CONCATENATE(_xlfn.XLOOKUP(B22,'Выпадающие списки'!B:B,'Выпадающие списки'!A:A),"-",Таблица13[[#This Row],[2]])</f>
        <v>#NAME?</v>
      </c>
      <c r="B22" s="110"/>
      <c r="C22" s="111"/>
      <c r="D22" s="112"/>
      <c r="E22" s="113"/>
      <c r="F22" s="114"/>
      <c r="G22" s="115"/>
      <c r="H22" s="116"/>
      <c r="I22" s="116"/>
      <c r="J22" s="116"/>
      <c r="K22" s="117"/>
      <c r="L22" s="117"/>
    </row>
    <row r="23" spans="1:12" s="118" customFormat="1" x14ac:dyDescent="0.25">
      <c r="A23" s="27" t="e">
        <f ca="1">CONCATENATE(_xlfn.XLOOKUP(B23,'Выпадающие списки'!B:B,'Выпадающие списки'!A:A),"-",Таблица13[[#This Row],[2]])</f>
        <v>#NAME?</v>
      </c>
      <c r="B23" s="110"/>
      <c r="C23" s="111"/>
      <c r="D23" s="112"/>
      <c r="E23" s="113"/>
      <c r="F23" s="114"/>
      <c r="G23" s="119"/>
      <c r="H23" s="116"/>
      <c r="I23" s="116"/>
      <c r="J23" s="116"/>
      <c r="K23" s="117"/>
      <c r="L23" s="117"/>
    </row>
    <row r="24" spans="1:12" s="118" customFormat="1" x14ac:dyDescent="0.25">
      <c r="A24" s="27" t="e">
        <f ca="1">CONCATENATE(_xlfn.XLOOKUP(B24,'Выпадающие списки'!B:B,'Выпадающие списки'!A:A),"-",Таблица13[[#This Row],[2]])</f>
        <v>#NAME?</v>
      </c>
      <c r="B24" s="110"/>
      <c r="C24" s="111"/>
      <c r="D24" s="112"/>
      <c r="E24" s="113"/>
      <c r="F24" s="114"/>
      <c r="G24" s="119"/>
      <c r="H24" s="116"/>
      <c r="I24" s="116"/>
      <c r="J24" s="116"/>
      <c r="K24" s="117"/>
      <c r="L24" s="117"/>
    </row>
    <row r="25" spans="1:12" s="118" customFormat="1" x14ac:dyDescent="0.25">
      <c r="A25" s="27" t="e">
        <f ca="1">CONCATENATE(_xlfn.XLOOKUP(B25,'Выпадающие списки'!B:B,'Выпадающие списки'!A:A),"-",Таблица13[[#This Row],[2]])</f>
        <v>#NAME?</v>
      </c>
      <c r="B25" s="110"/>
      <c r="C25" s="111"/>
      <c r="D25" s="112"/>
      <c r="E25" s="113"/>
      <c r="F25" s="114"/>
      <c r="G25" s="119"/>
      <c r="H25" s="116"/>
      <c r="I25" s="116"/>
      <c r="J25" s="116"/>
      <c r="K25" s="117"/>
      <c r="L25" s="117"/>
    </row>
    <row r="26" spans="1:12" s="118" customFormat="1" x14ac:dyDescent="0.25">
      <c r="A26" s="27" t="e">
        <f ca="1">CONCATENATE(_xlfn.XLOOKUP(B26,'Выпадающие списки'!B:B,'Выпадающие списки'!A:A),"-",Таблица13[[#This Row],[2]])</f>
        <v>#NAME?</v>
      </c>
      <c r="B26" s="110"/>
      <c r="C26" s="111"/>
      <c r="D26" s="112"/>
      <c r="E26" s="113"/>
      <c r="F26" s="114"/>
      <c r="G26" s="119"/>
      <c r="H26" s="116"/>
      <c r="I26" s="116"/>
      <c r="J26" s="116"/>
      <c r="K26" s="117"/>
      <c r="L26" s="117"/>
    </row>
    <row r="27" spans="1:12" s="118" customFormat="1" x14ac:dyDescent="0.25">
      <c r="A27" s="27" t="e">
        <f ca="1">CONCATENATE(_xlfn.XLOOKUP(B27,'Выпадающие списки'!B:B,'Выпадающие списки'!A:A),"-",Таблица13[[#This Row],[2]])</f>
        <v>#NAME?</v>
      </c>
      <c r="B27" s="110"/>
      <c r="C27" s="111"/>
      <c r="D27" s="112"/>
      <c r="E27" s="113"/>
      <c r="F27" s="114"/>
      <c r="G27" s="119"/>
      <c r="H27" s="116"/>
      <c r="I27" s="116"/>
      <c r="J27" s="116"/>
      <c r="K27" s="117"/>
      <c r="L27" s="117"/>
    </row>
    <row r="28" spans="1:12" s="118" customFormat="1" x14ac:dyDescent="0.25">
      <c r="A28" s="27" t="e">
        <f ca="1">CONCATENATE(_xlfn.XLOOKUP(B28,'Выпадающие списки'!B:B,'Выпадающие списки'!A:A),"-",Таблица13[[#This Row],[2]])</f>
        <v>#NAME?</v>
      </c>
      <c r="B28" s="110"/>
      <c r="C28" s="111"/>
      <c r="D28" s="112"/>
      <c r="E28" s="113"/>
      <c r="F28" s="114"/>
      <c r="G28" s="119"/>
      <c r="H28" s="116"/>
      <c r="I28" s="116"/>
      <c r="J28" s="116"/>
      <c r="K28" s="117"/>
      <c r="L28" s="117"/>
    </row>
    <row r="29" spans="1:12" s="118" customFormat="1" x14ac:dyDescent="0.25">
      <c r="A29" s="27" t="e">
        <f ca="1">CONCATENATE(_xlfn.XLOOKUP(B29,'Выпадающие списки'!B:B,'Выпадающие списки'!A:A),"-",Таблица13[[#This Row],[2]])</f>
        <v>#NAME?</v>
      </c>
      <c r="B29" s="110"/>
      <c r="C29" s="111"/>
      <c r="D29" s="112"/>
      <c r="E29" s="113"/>
      <c r="F29" s="114"/>
      <c r="G29" s="119"/>
      <c r="H29" s="116"/>
      <c r="I29" s="116"/>
      <c r="J29" s="116"/>
      <c r="K29" s="117"/>
      <c r="L29" s="117"/>
    </row>
    <row r="30" spans="1:12" s="118" customFormat="1" x14ac:dyDescent="0.25">
      <c r="A30" s="27" t="e">
        <f ca="1">CONCATENATE(_xlfn.XLOOKUP(B30,'Выпадающие списки'!B:B,'Выпадающие списки'!A:A),"-",Таблица13[[#This Row],[2]])</f>
        <v>#NAME?</v>
      </c>
      <c r="B30" s="110"/>
      <c r="C30" s="111"/>
      <c r="D30" s="112"/>
      <c r="E30" s="113"/>
      <c r="F30" s="114"/>
      <c r="G30" s="119"/>
      <c r="H30" s="116"/>
      <c r="I30" s="116"/>
      <c r="J30" s="116"/>
      <c r="K30" s="117"/>
      <c r="L30" s="117"/>
    </row>
    <row r="31" spans="1:12" s="118" customFormat="1" x14ac:dyDescent="0.25">
      <c r="A31" s="27" t="e">
        <f ca="1">CONCATENATE(_xlfn.XLOOKUP(B31,'Выпадающие списки'!B:B,'Выпадающие списки'!A:A),"-",Таблица13[[#This Row],[2]])</f>
        <v>#NAME?</v>
      </c>
      <c r="B31" s="110"/>
      <c r="C31" s="111"/>
      <c r="D31" s="112"/>
      <c r="E31" s="113"/>
      <c r="F31" s="120"/>
      <c r="G31" s="119"/>
      <c r="H31" s="116"/>
      <c r="I31" s="116"/>
      <c r="J31" s="116"/>
      <c r="K31" s="117"/>
      <c r="L31" s="117"/>
    </row>
    <row r="32" spans="1:12" s="118" customFormat="1" x14ac:dyDescent="0.25">
      <c r="A32" s="27" t="e">
        <f ca="1">CONCATENATE(_xlfn.XLOOKUP(B32,'Выпадающие списки'!B:B,'Выпадающие списки'!A:A),"-",Таблица13[[#This Row],[2]])</f>
        <v>#NAME?</v>
      </c>
      <c r="B32" s="110"/>
      <c r="C32" s="111"/>
      <c r="D32" s="112"/>
      <c r="E32" s="113"/>
      <c r="F32" s="114"/>
      <c r="G32" s="119"/>
      <c r="H32" s="116"/>
      <c r="I32" s="116"/>
      <c r="J32" s="116"/>
      <c r="K32" s="117"/>
      <c r="L32" s="117"/>
    </row>
    <row r="33" spans="1:12" s="118" customFormat="1" x14ac:dyDescent="0.25">
      <c r="A33" s="27" t="e">
        <f ca="1">CONCATENATE(_xlfn.XLOOKUP(B33,'Выпадающие списки'!B:B,'Выпадающие списки'!A:A),"-",Таблица13[[#This Row],[2]])</f>
        <v>#NAME?</v>
      </c>
      <c r="B33" s="110"/>
      <c r="C33" s="111"/>
      <c r="D33" s="112"/>
      <c r="E33" s="113"/>
      <c r="F33" s="114"/>
      <c r="G33" s="119"/>
      <c r="H33" s="116"/>
      <c r="I33" s="116"/>
      <c r="J33" s="116"/>
      <c r="K33" s="117"/>
      <c r="L33" s="117"/>
    </row>
    <row r="34" spans="1:12" s="118" customFormat="1" x14ac:dyDescent="0.25">
      <c r="A34" s="27" t="e">
        <f ca="1">CONCATENATE(_xlfn.XLOOKUP(B34,'Выпадающие списки'!B:B,'Выпадающие списки'!A:A),"-",Таблица13[[#This Row],[2]])</f>
        <v>#NAME?</v>
      </c>
      <c r="B34" s="110"/>
      <c r="C34" s="111"/>
      <c r="D34" s="112"/>
      <c r="E34" s="113"/>
      <c r="F34" s="114"/>
      <c r="G34" s="115"/>
      <c r="H34" s="116"/>
      <c r="I34" s="116"/>
      <c r="J34" s="116"/>
      <c r="K34" s="117"/>
      <c r="L34" s="117"/>
    </row>
    <row r="35" spans="1:12" s="118" customFormat="1" x14ac:dyDescent="0.25">
      <c r="A35" s="27" t="e">
        <f ca="1">CONCATENATE(_xlfn.XLOOKUP(B35,'Выпадающие списки'!B:B,'Выпадающие списки'!A:A),"-",Таблица13[[#This Row],[2]])</f>
        <v>#NAME?</v>
      </c>
      <c r="B35" s="110"/>
      <c r="C35" s="111"/>
      <c r="D35" s="112"/>
      <c r="E35" s="113"/>
      <c r="F35" s="114"/>
      <c r="G35" s="119"/>
      <c r="H35" s="116"/>
      <c r="I35" s="116"/>
      <c r="J35" s="116"/>
      <c r="K35" s="117"/>
      <c r="L35" s="117"/>
    </row>
    <row r="36" spans="1:12" s="118" customFormat="1" x14ac:dyDescent="0.25">
      <c r="A36" s="27" t="e">
        <f ca="1">CONCATENATE(_xlfn.XLOOKUP(B36,'Выпадающие списки'!B:B,'Выпадающие списки'!A:A),"-",Таблица13[[#This Row],[2]])</f>
        <v>#NAME?</v>
      </c>
      <c r="B36" s="110"/>
      <c r="C36" s="111"/>
      <c r="D36" s="112"/>
      <c r="E36" s="113"/>
      <c r="F36" s="114"/>
      <c r="G36" s="119"/>
      <c r="H36" s="116"/>
      <c r="I36" s="116"/>
      <c r="J36" s="116"/>
      <c r="K36" s="117"/>
      <c r="L36" s="117"/>
    </row>
    <row r="37" spans="1:12" s="118" customFormat="1" x14ac:dyDescent="0.25">
      <c r="A37" s="27" t="e">
        <f ca="1">CONCATENATE(_xlfn.XLOOKUP(B37,'Выпадающие списки'!B:B,'Выпадающие списки'!A:A),"-",Таблица13[[#This Row],[2]])</f>
        <v>#NAME?</v>
      </c>
      <c r="B37" s="110"/>
      <c r="C37" s="111"/>
      <c r="D37" s="112"/>
      <c r="E37" s="113"/>
      <c r="F37" s="114"/>
      <c r="G37" s="119"/>
      <c r="H37" s="116"/>
      <c r="I37" s="116"/>
      <c r="J37" s="116"/>
      <c r="K37" s="117"/>
      <c r="L37" s="117"/>
    </row>
    <row r="38" spans="1:12" s="118" customFormat="1" x14ac:dyDescent="0.25">
      <c r="A38" s="27" t="e">
        <f ca="1">CONCATENATE(_xlfn.XLOOKUP(B38,'Выпадающие списки'!B:B,'Выпадающие списки'!A:A),"-",Таблица13[[#This Row],[2]])</f>
        <v>#NAME?</v>
      </c>
      <c r="B38" s="110"/>
      <c r="C38" s="111"/>
      <c r="D38" s="112"/>
      <c r="E38" s="113"/>
      <c r="F38" s="114"/>
      <c r="G38" s="119"/>
      <c r="H38" s="116"/>
      <c r="I38" s="116"/>
      <c r="J38" s="116"/>
      <c r="K38" s="117"/>
      <c r="L38" s="117"/>
    </row>
    <row r="39" spans="1:12" s="118" customFormat="1" x14ac:dyDescent="0.25">
      <c r="A39" s="27" t="e">
        <f ca="1">CONCATENATE(_xlfn.XLOOKUP(B39,'Выпадающие списки'!B:B,'Выпадающие списки'!A:A),"-",Таблица13[[#This Row],[2]])</f>
        <v>#NAME?</v>
      </c>
      <c r="B39" s="110"/>
      <c r="C39" s="111"/>
      <c r="D39" s="112"/>
      <c r="E39" s="113"/>
      <c r="F39" s="114"/>
      <c r="G39" s="119"/>
      <c r="H39" s="116"/>
      <c r="I39" s="116"/>
      <c r="J39" s="116"/>
      <c r="K39" s="117"/>
      <c r="L39" s="117"/>
    </row>
    <row r="40" spans="1:12" s="118" customFormat="1" x14ac:dyDescent="0.25">
      <c r="A40" s="27" t="e">
        <f ca="1">CONCATENATE(_xlfn.XLOOKUP(B40,'Выпадающие списки'!B:B,'Выпадающие списки'!A:A),"-",Таблица13[[#This Row],[2]])</f>
        <v>#NAME?</v>
      </c>
      <c r="B40" s="110"/>
      <c r="C40" s="111"/>
      <c r="D40" s="112"/>
      <c r="E40" s="113"/>
      <c r="F40" s="114"/>
      <c r="G40" s="119"/>
      <c r="H40" s="116"/>
      <c r="I40" s="116"/>
      <c r="J40" s="116"/>
      <c r="K40" s="117"/>
      <c r="L40" s="117"/>
    </row>
    <row r="41" spans="1:12" s="118" customFormat="1" x14ac:dyDescent="0.25">
      <c r="A41" s="27" t="e">
        <f ca="1">CONCATENATE(_xlfn.XLOOKUP(B41,'Выпадающие списки'!B:B,'Выпадающие списки'!A:A),"-",Таблица13[[#This Row],[2]])</f>
        <v>#NAME?</v>
      </c>
      <c r="B41" s="110"/>
      <c r="C41" s="111"/>
      <c r="D41" s="112"/>
      <c r="E41" s="113"/>
      <c r="F41" s="114"/>
      <c r="G41" s="119"/>
      <c r="H41" s="116"/>
      <c r="I41" s="116"/>
      <c r="J41" s="116"/>
      <c r="K41" s="117"/>
      <c r="L41" s="117"/>
    </row>
    <row r="42" spans="1:12" s="118" customFormat="1" x14ac:dyDescent="0.25">
      <c r="A42" s="27" t="e">
        <f ca="1">CONCATENATE(_xlfn.XLOOKUP(B42,'Выпадающие списки'!B:B,'Выпадающие списки'!A:A),"-",Таблица13[[#This Row],[2]])</f>
        <v>#NAME?</v>
      </c>
      <c r="B42" s="110"/>
      <c r="C42" s="111"/>
      <c r="D42" s="112"/>
      <c r="E42" s="113"/>
      <c r="F42" s="114"/>
      <c r="G42" s="119"/>
      <c r="H42" s="116"/>
      <c r="I42" s="116"/>
      <c r="J42" s="116"/>
      <c r="K42" s="117"/>
      <c r="L42" s="117"/>
    </row>
    <row r="43" spans="1:12" s="118" customFormat="1" x14ac:dyDescent="0.25">
      <c r="A43" s="27" t="e">
        <f ca="1">CONCATENATE(_xlfn.XLOOKUP(B43,'Выпадающие списки'!B:B,'Выпадающие списки'!A:A),"-",Таблица13[[#This Row],[2]])</f>
        <v>#NAME?</v>
      </c>
      <c r="B43" s="110"/>
      <c r="C43" s="111"/>
      <c r="D43" s="112"/>
      <c r="E43" s="113"/>
      <c r="F43" s="114"/>
      <c r="G43" s="119"/>
      <c r="H43" s="116"/>
      <c r="I43" s="116"/>
      <c r="J43" s="116"/>
      <c r="K43" s="117"/>
      <c r="L43" s="117"/>
    </row>
    <row r="44" spans="1:12" s="118" customFormat="1" x14ac:dyDescent="0.25">
      <c r="A44" s="27" t="e">
        <f ca="1">CONCATENATE(_xlfn.XLOOKUP(B44,'Выпадающие списки'!B:B,'Выпадающие списки'!A:A),"-",Таблица13[[#This Row],[2]])</f>
        <v>#NAME?</v>
      </c>
      <c r="B44" s="110"/>
      <c r="C44" s="111"/>
      <c r="D44" s="112"/>
      <c r="E44" s="113"/>
      <c r="F44" s="114"/>
      <c r="G44" s="119"/>
      <c r="H44" s="116"/>
      <c r="I44" s="116"/>
      <c r="J44" s="116"/>
      <c r="K44" s="117"/>
      <c r="L44" s="117"/>
    </row>
    <row r="45" spans="1:12" s="118" customFormat="1" x14ac:dyDescent="0.25">
      <c r="A45" s="27" t="e">
        <f ca="1">CONCATENATE(_xlfn.XLOOKUP(B45,'Выпадающие списки'!B:B,'Выпадающие списки'!A:A),"-",Таблица13[[#This Row],[2]])</f>
        <v>#NAME?</v>
      </c>
      <c r="B45" s="110"/>
      <c r="C45" s="111"/>
      <c r="D45" s="112"/>
      <c r="E45" s="113"/>
      <c r="F45" s="114"/>
      <c r="G45" s="119"/>
      <c r="H45" s="116"/>
      <c r="I45" s="116"/>
      <c r="J45" s="116"/>
      <c r="K45" s="117"/>
      <c r="L45" s="117"/>
    </row>
    <row r="46" spans="1:12" s="118" customFormat="1" x14ac:dyDescent="0.25">
      <c r="A46" s="27" t="e">
        <f ca="1">CONCATENATE(_xlfn.XLOOKUP(B46,'Выпадающие списки'!B:B,'Выпадающие списки'!A:A),"-",Таблица13[[#This Row],[2]])</f>
        <v>#NAME?</v>
      </c>
      <c r="B46" s="110"/>
      <c r="C46" s="111"/>
      <c r="D46" s="112"/>
      <c r="E46" s="113"/>
      <c r="F46" s="114"/>
      <c r="G46" s="119"/>
      <c r="H46" s="116"/>
      <c r="I46" s="116"/>
      <c r="J46" s="116"/>
      <c r="K46" s="117"/>
      <c r="L46" s="117"/>
    </row>
    <row r="47" spans="1:12" s="118" customFormat="1" x14ac:dyDescent="0.25">
      <c r="A47" s="27" t="e">
        <f ca="1">CONCATENATE(_xlfn.XLOOKUP(B47,'Выпадающие списки'!B:B,'Выпадающие списки'!A:A),"-",Таблица13[[#This Row],[2]])</f>
        <v>#NAME?</v>
      </c>
      <c r="B47" s="110"/>
      <c r="C47" s="111"/>
      <c r="D47" s="112"/>
      <c r="E47" s="113"/>
      <c r="F47" s="114"/>
      <c r="G47" s="119"/>
      <c r="H47" s="116"/>
      <c r="I47" s="116"/>
      <c r="J47" s="116"/>
      <c r="K47" s="117"/>
      <c r="L47" s="117"/>
    </row>
    <row r="48" spans="1:12" s="118" customFormat="1" x14ac:dyDescent="0.25">
      <c r="A48" s="27" t="e">
        <f ca="1">CONCATENATE(_xlfn.XLOOKUP(B48,'Выпадающие списки'!B:B,'Выпадающие списки'!A:A),"-",Таблица13[[#This Row],[2]])</f>
        <v>#NAME?</v>
      </c>
      <c r="B48" s="110"/>
      <c r="C48" s="111"/>
      <c r="D48" s="112"/>
      <c r="E48" s="113"/>
      <c r="F48" s="114"/>
      <c r="G48" s="119"/>
      <c r="H48" s="116"/>
      <c r="I48" s="116"/>
      <c r="J48" s="116"/>
      <c r="K48" s="117"/>
      <c r="L48" s="117"/>
    </row>
    <row r="49" spans="1:12" s="118" customFormat="1" x14ac:dyDescent="0.25">
      <c r="A49" s="27" t="e">
        <f ca="1">CONCATENATE(_xlfn.XLOOKUP(B49,'Выпадающие списки'!B:B,'Выпадающие списки'!A:A),"-",Таблица13[[#This Row],[2]])</f>
        <v>#NAME?</v>
      </c>
      <c r="B49" s="110"/>
      <c r="C49" s="111"/>
      <c r="D49" s="112"/>
      <c r="E49" s="113"/>
      <c r="F49" s="114"/>
      <c r="G49" s="119"/>
      <c r="H49" s="116"/>
      <c r="I49" s="116"/>
      <c r="J49" s="116"/>
      <c r="K49" s="117"/>
      <c r="L49" s="117"/>
    </row>
    <row r="50" spans="1:12" s="118" customFormat="1" x14ac:dyDescent="0.25">
      <c r="A50" s="27" t="e">
        <f ca="1">CONCATENATE(_xlfn.XLOOKUP(B50,'Выпадающие списки'!B:B,'Выпадающие списки'!A:A),"-",Таблица13[[#This Row],[2]])</f>
        <v>#NAME?</v>
      </c>
      <c r="B50" s="110"/>
      <c r="C50" s="111"/>
      <c r="D50" s="112"/>
      <c r="E50" s="113"/>
      <c r="F50" s="114"/>
      <c r="G50" s="119"/>
      <c r="H50" s="116"/>
      <c r="I50" s="116"/>
      <c r="J50" s="116"/>
      <c r="K50" s="117"/>
      <c r="L50" s="117"/>
    </row>
    <row r="51" spans="1:12" s="118" customFormat="1" x14ac:dyDescent="0.25">
      <c r="A51" s="27" t="e">
        <f ca="1">CONCATENATE(_xlfn.XLOOKUP(B51,'Выпадающие списки'!B:B,'Выпадающие списки'!A:A),"-",Таблица13[[#This Row],[2]])</f>
        <v>#NAME?</v>
      </c>
      <c r="B51" s="110"/>
      <c r="C51" s="111"/>
      <c r="D51" s="112"/>
      <c r="E51" s="113"/>
      <c r="F51" s="114"/>
      <c r="G51" s="119"/>
      <c r="H51" s="116"/>
      <c r="I51" s="116"/>
      <c r="J51" s="116"/>
      <c r="K51" s="117"/>
      <c r="L51" s="117"/>
    </row>
    <row r="52" spans="1:12" s="118" customFormat="1" x14ac:dyDescent="0.25">
      <c r="A52" s="27" t="e">
        <f ca="1">CONCATENATE(_xlfn.XLOOKUP(B52,'Выпадающие списки'!B:B,'Выпадающие списки'!A:A),"-",Таблица13[[#This Row],[2]])</f>
        <v>#NAME?</v>
      </c>
      <c r="B52" s="110"/>
      <c r="C52" s="111"/>
      <c r="D52" s="121"/>
      <c r="E52" s="122"/>
      <c r="F52" s="123"/>
      <c r="G52" s="124"/>
      <c r="H52" s="116"/>
      <c r="I52" s="116"/>
      <c r="J52" s="116"/>
      <c r="K52" s="117"/>
      <c r="L52" s="117"/>
    </row>
    <row r="53" spans="1:12" s="118" customFormat="1" x14ac:dyDescent="0.25">
      <c r="A53" s="27" t="e">
        <f ca="1">CONCATENATE(_xlfn.XLOOKUP(B53,'Выпадающие списки'!B:B,'Выпадающие списки'!A:A),"-",Таблица13[[#This Row],[2]])</f>
        <v>#NAME?</v>
      </c>
      <c r="B53" s="110"/>
      <c r="C53" s="111"/>
      <c r="D53" s="125"/>
      <c r="E53" s="122"/>
      <c r="F53" s="123"/>
      <c r="G53" s="126"/>
      <c r="H53" s="116"/>
      <c r="I53" s="116"/>
      <c r="J53" s="116"/>
      <c r="K53" s="117"/>
      <c r="L53" s="117"/>
    </row>
    <row r="54" spans="1:12" s="118" customFormat="1" x14ac:dyDescent="0.25">
      <c r="A54" s="27" t="e">
        <f ca="1">CONCATENATE(_xlfn.XLOOKUP(B54,'Выпадающие списки'!B:B,'Выпадающие списки'!A:A),"-",Таблица13[[#This Row],[2]])</f>
        <v>#NAME?</v>
      </c>
      <c r="B54" s="110"/>
      <c r="C54" s="111"/>
      <c r="D54" s="125"/>
      <c r="E54" s="122"/>
      <c r="F54" s="123"/>
      <c r="G54" s="126"/>
      <c r="H54" s="116"/>
      <c r="I54" s="116"/>
      <c r="J54" s="116"/>
      <c r="K54" s="117"/>
      <c r="L54" s="117"/>
    </row>
    <row r="55" spans="1:12" s="118" customFormat="1" x14ac:dyDescent="0.25">
      <c r="A55" s="27" t="e">
        <f ca="1">CONCATENATE(_xlfn.XLOOKUP(B55,'Выпадающие списки'!B:B,'Выпадающие списки'!A:A),"-",Таблица13[[#This Row],[2]])</f>
        <v>#NAME?</v>
      </c>
      <c r="B55" s="110"/>
      <c r="C55" s="111"/>
      <c r="D55" s="125"/>
      <c r="E55" s="122"/>
      <c r="F55" s="123"/>
      <c r="G55" s="124"/>
      <c r="H55" s="116"/>
      <c r="I55" s="116"/>
      <c r="J55" s="116"/>
      <c r="K55" s="117"/>
      <c r="L55" s="117"/>
    </row>
    <row r="56" spans="1:12" s="118" customFormat="1" x14ac:dyDescent="0.25">
      <c r="A56" s="27" t="e">
        <f ca="1">CONCATENATE(_xlfn.XLOOKUP(B56,'Выпадающие списки'!B:B,'Выпадающие списки'!A:A),"-",Таблица13[[#This Row],[2]])</f>
        <v>#NAME?</v>
      </c>
      <c r="B56" s="110"/>
      <c r="C56" s="111"/>
      <c r="D56" s="125"/>
      <c r="E56" s="122"/>
      <c r="F56" s="123"/>
      <c r="G56" s="126"/>
      <c r="H56" s="116"/>
      <c r="I56" s="116"/>
      <c r="J56" s="116"/>
      <c r="K56" s="117"/>
      <c r="L56" s="117"/>
    </row>
    <row r="57" spans="1:12" s="118" customFormat="1" x14ac:dyDescent="0.25">
      <c r="A57" s="27" t="e">
        <f ca="1">CONCATENATE(_xlfn.XLOOKUP(B57,'Выпадающие списки'!B:B,'Выпадающие списки'!A:A),"-",Таблица13[[#This Row],[2]])</f>
        <v>#NAME?</v>
      </c>
      <c r="B57" s="110"/>
      <c r="C57" s="111"/>
      <c r="D57" s="125"/>
      <c r="E57" s="122"/>
      <c r="F57" s="123"/>
      <c r="G57" s="124"/>
      <c r="H57" s="116"/>
      <c r="I57" s="116"/>
      <c r="J57" s="116"/>
      <c r="K57" s="117"/>
      <c r="L57" s="117"/>
    </row>
    <row r="58" spans="1:12" s="118" customFormat="1" x14ac:dyDescent="0.25">
      <c r="A58" s="27" t="e">
        <f ca="1">CONCATENATE(_xlfn.XLOOKUP(B58,'Выпадающие списки'!B:B,'Выпадающие списки'!A:A),"-",Таблица13[[#This Row],[2]])</f>
        <v>#NAME?</v>
      </c>
      <c r="B58" s="110"/>
      <c r="C58" s="111"/>
      <c r="D58" s="125"/>
      <c r="E58" s="122"/>
      <c r="F58" s="123"/>
      <c r="G58" s="124"/>
      <c r="H58" s="116"/>
      <c r="I58" s="116"/>
      <c r="J58" s="116"/>
      <c r="K58" s="117"/>
      <c r="L58" s="117"/>
    </row>
    <row r="59" spans="1:12" s="118" customFormat="1" x14ac:dyDescent="0.25">
      <c r="A59" s="27" t="e">
        <f ca="1">CONCATENATE(_xlfn.XLOOKUP(B59,'Выпадающие списки'!B:B,'Выпадающие списки'!A:A),"-",Таблица13[[#This Row],[2]])</f>
        <v>#NAME?</v>
      </c>
      <c r="B59" s="110"/>
      <c r="C59" s="111"/>
      <c r="D59" s="121"/>
      <c r="E59" s="122"/>
      <c r="F59" s="123"/>
      <c r="G59" s="124"/>
      <c r="H59" s="116"/>
      <c r="I59" s="116"/>
      <c r="J59" s="116"/>
      <c r="K59" s="117"/>
      <c r="L59" s="117"/>
    </row>
    <row r="60" spans="1:12" s="118" customFormat="1" x14ac:dyDescent="0.25">
      <c r="A60" s="27" t="e">
        <f ca="1">CONCATENATE(_xlfn.XLOOKUP(B60,'Выпадающие списки'!B:B,'Выпадающие списки'!A:A),"-",Таблица13[[#This Row],[2]])</f>
        <v>#NAME?</v>
      </c>
      <c r="B60" s="110"/>
      <c r="C60" s="111"/>
      <c r="D60" s="121"/>
      <c r="E60" s="122"/>
      <c r="F60" s="123"/>
      <c r="G60" s="124"/>
      <c r="H60" s="116"/>
      <c r="I60" s="116"/>
      <c r="J60" s="116"/>
      <c r="K60" s="117"/>
      <c r="L60" s="117"/>
    </row>
    <row r="61" spans="1:12" s="118" customFormat="1" x14ac:dyDescent="0.25">
      <c r="A61" s="27" t="e">
        <f ca="1">CONCATENATE(_xlfn.XLOOKUP(B61,'Выпадающие списки'!B:B,'Выпадающие списки'!A:A),"-",Таблица13[[#This Row],[2]])</f>
        <v>#NAME?</v>
      </c>
      <c r="B61" s="110"/>
      <c r="C61" s="111"/>
      <c r="D61" s="121"/>
      <c r="E61" s="122"/>
      <c r="F61" s="123"/>
      <c r="G61" s="124"/>
      <c r="H61" s="116"/>
      <c r="I61" s="116"/>
      <c r="J61" s="116"/>
      <c r="K61" s="117"/>
      <c r="L61" s="117"/>
    </row>
    <row r="62" spans="1:12" s="118" customFormat="1" x14ac:dyDescent="0.25">
      <c r="A62" s="27" t="e">
        <f ca="1">CONCATENATE(_xlfn.XLOOKUP(B62,'Выпадающие списки'!B:B,'Выпадающие списки'!A:A),"-",Таблица13[[#This Row],[2]])</f>
        <v>#NAME?</v>
      </c>
      <c r="B62" s="110"/>
      <c r="C62" s="111"/>
      <c r="D62" s="121"/>
      <c r="E62" s="122"/>
      <c r="F62" s="123"/>
      <c r="G62" s="124"/>
      <c r="H62" s="116"/>
      <c r="I62" s="116"/>
      <c r="J62" s="116"/>
      <c r="K62" s="117"/>
      <c r="L62" s="117"/>
    </row>
    <row r="63" spans="1:12" s="118" customFormat="1" x14ac:dyDescent="0.25">
      <c r="A63" s="27" t="e">
        <f ca="1">CONCATENATE(_xlfn.XLOOKUP(B63,'Выпадающие списки'!B:B,'Выпадающие списки'!A:A),"-",Таблица13[[#This Row],[2]])</f>
        <v>#NAME?</v>
      </c>
      <c r="B63" s="110"/>
      <c r="C63" s="111"/>
      <c r="D63" s="121"/>
      <c r="E63" s="122"/>
      <c r="F63" s="123"/>
      <c r="G63" s="124"/>
      <c r="H63" s="116"/>
      <c r="I63" s="116"/>
      <c r="J63" s="116"/>
      <c r="K63" s="117"/>
      <c r="L63" s="117"/>
    </row>
    <row r="64" spans="1:12" s="118" customFormat="1" x14ac:dyDescent="0.25">
      <c r="A64" s="27" t="e">
        <f ca="1">CONCATENATE(_xlfn.XLOOKUP(B64,'Выпадающие списки'!B:B,'Выпадающие списки'!A:A),"-",Таблица13[[#This Row],[2]])</f>
        <v>#NAME?</v>
      </c>
      <c r="B64" s="110"/>
      <c r="C64" s="111"/>
      <c r="D64" s="121"/>
      <c r="E64" s="122"/>
      <c r="F64" s="123"/>
      <c r="G64" s="124"/>
      <c r="H64" s="116"/>
      <c r="I64" s="116"/>
      <c r="J64" s="116"/>
      <c r="K64" s="117"/>
      <c r="L64" s="117"/>
    </row>
    <row r="65" spans="1:12" s="118" customFormat="1" x14ac:dyDescent="0.25">
      <c r="A65" s="27" t="e">
        <f ca="1">CONCATENATE(_xlfn.XLOOKUP(B65,'Выпадающие списки'!B:B,'Выпадающие списки'!A:A),"-",Таблица13[[#This Row],[2]])</f>
        <v>#NAME?</v>
      </c>
      <c r="B65" s="110"/>
      <c r="C65" s="111"/>
      <c r="D65" s="121"/>
      <c r="E65" s="122"/>
      <c r="F65" s="123"/>
      <c r="G65" s="124"/>
      <c r="H65" s="116"/>
      <c r="I65" s="116"/>
      <c r="J65" s="116"/>
      <c r="K65" s="117"/>
      <c r="L65" s="117"/>
    </row>
    <row r="66" spans="1:12" s="118" customFormat="1" x14ac:dyDescent="0.25">
      <c r="A66" s="27" t="e">
        <f ca="1">CONCATENATE(_xlfn.XLOOKUP(B66,'Выпадающие списки'!B:B,'Выпадающие списки'!A:A),"-",Таблица13[[#This Row],[2]])</f>
        <v>#NAME?</v>
      </c>
      <c r="B66" s="110"/>
      <c r="C66" s="111"/>
      <c r="D66" s="121"/>
      <c r="E66" s="122"/>
      <c r="F66" s="123"/>
      <c r="G66" s="124"/>
      <c r="H66" s="116"/>
      <c r="I66" s="116"/>
      <c r="J66" s="116"/>
      <c r="K66" s="117"/>
      <c r="L66" s="117"/>
    </row>
    <row r="67" spans="1:12" s="118" customFormat="1" x14ac:dyDescent="0.25">
      <c r="A67" s="27" t="e">
        <f ca="1">CONCATENATE(_xlfn.XLOOKUP(B67,'Выпадающие списки'!B:B,'Выпадающие списки'!A:A),"-",Таблица13[[#This Row],[2]])</f>
        <v>#NAME?</v>
      </c>
      <c r="B67" s="110"/>
      <c r="C67" s="111"/>
      <c r="D67" s="121"/>
      <c r="E67" s="122"/>
      <c r="F67" s="123"/>
      <c r="G67" s="124"/>
      <c r="H67" s="116"/>
      <c r="I67" s="116"/>
      <c r="J67" s="116"/>
      <c r="K67" s="117"/>
      <c r="L67" s="117"/>
    </row>
    <row r="68" spans="1:12" s="118" customFormat="1" x14ac:dyDescent="0.25">
      <c r="A68" s="27" t="e">
        <f ca="1">CONCATENATE(_xlfn.XLOOKUP(B68,'Выпадающие списки'!B:B,'Выпадающие списки'!A:A),"-",Таблица13[[#This Row],[2]])</f>
        <v>#NAME?</v>
      </c>
      <c r="B68" s="110"/>
      <c r="C68" s="111"/>
      <c r="D68" s="121"/>
      <c r="E68" s="122"/>
      <c r="F68" s="123"/>
      <c r="G68" s="124"/>
      <c r="H68" s="116"/>
      <c r="I68" s="116"/>
      <c r="J68" s="116"/>
      <c r="K68" s="117"/>
      <c r="L68" s="117"/>
    </row>
    <row r="69" spans="1:12" s="118" customFormat="1" x14ac:dyDescent="0.25">
      <c r="A69" s="27" t="e">
        <f ca="1">CONCATENATE(_xlfn.XLOOKUP(B69,'Выпадающие списки'!B:B,'Выпадающие списки'!A:A),"-",Таблица13[[#This Row],[2]])</f>
        <v>#NAME?</v>
      </c>
      <c r="B69" s="110"/>
      <c r="C69" s="111"/>
      <c r="D69" s="121"/>
      <c r="E69" s="122"/>
      <c r="F69" s="123"/>
      <c r="G69" s="124"/>
      <c r="H69" s="116"/>
      <c r="I69" s="116"/>
      <c r="J69" s="116"/>
      <c r="K69" s="117"/>
      <c r="L69" s="117"/>
    </row>
    <row r="70" spans="1:12" s="118" customFormat="1" x14ac:dyDescent="0.25">
      <c r="A70" s="27" t="e">
        <f ca="1">CONCATENATE(_xlfn.XLOOKUP(B70,'Выпадающие списки'!B:B,'Выпадающие списки'!A:A),"-",Таблица13[[#This Row],[2]])</f>
        <v>#NAME?</v>
      </c>
      <c r="B70" s="110"/>
      <c r="C70" s="111"/>
      <c r="D70" s="121"/>
      <c r="E70" s="122"/>
      <c r="F70" s="123"/>
      <c r="G70" s="124"/>
      <c r="H70" s="116"/>
      <c r="I70" s="116"/>
      <c r="J70" s="116"/>
      <c r="K70" s="117"/>
      <c r="L70" s="117"/>
    </row>
    <row r="71" spans="1:12" s="118" customFormat="1" x14ac:dyDescent="0.25">
      <c r="A71" s="27" t="e">
        <f ca="1">CONCATENATE(_xlfn.XLOOKUP(B71,'Выпадающие списки'!B:B,'Выпадающие списки'!A:A),"-",Таблица13[[#This Row],[2]])</f>
        <v>#NAME?</v>
      </c>
      <c r="B71" s="110"/>
      <c r="C71" s="111"/>
      <c r="D71" s="121"/>
      <c r="E71" s="122"/>
      <c r="F71" s="123"/>
      <c r="G71" s="124"/>
      <c r="H71" s="116"/>
      <c r="I71" s="116"/>
      <c r="J71" s="116"/>
      <c r="K71" s="117"/>
      <c r="L71" s="117"/>
    </row>
    <row r="72" spans="1:12" s="118" customFormat="1" x14ac:dyDescent="0.25">
      <c r="A72" s="27" t="e">
        <f ca="1">CONCATENATE(_xlfn.XLOOKUP(B72,'Выпадающие списки'!B:B,'Выпадающие списки'!A:A),"-",Таблица13[[#This Row],[2]])</f>
        <v>#NAME?</v>
      </c>
      <c r="B72" s="110"/>
      <c r="C72" s="111"/>
      <c r="D72" s="121"/>
      <c r="E72" s="122"/>
      <c r="F72" s="123"/>
      <c r="G72" s="124"/>
      <c r="H72" s="116"/>
      <c r="I72" s="116"/>
      <c r="J72" s="116"/>
      <c r="K72" s="117"/>
      <c r="L72" s="117"/>
    </row>
    <row r="73" spans="1:12" s="118" customFormat="1" x14ac:dyDescent="0.25">
      <c r="A73" s="27" t="e">
        <f ca="1">CONCATENATE(_xlfn.XLOOKUP(B73,'Выпадающие списки'!B:B,'Выпадающие списки'!A:A),"-",Таблица13[[#This Row],[2]])</f>
        <v>#NAME?</v>
      </c>
      <c r="B73" s="110"/>
      <c r="C73" s="111"/>
      <c r="D73" s="121"/>
      <c r="E73" s="122"/>
      <c r="F73" s="123"/>
      <c r="G73" s="124"/>
      <c r="H73" s="116"/>
      <c r="I73" s="116"/>
      <c r="J73" s="116"/>
      <c r="K73" s="117"/>
      <c r="L73" s="117"/>
    </row>
    <row r="74" spans="1:12" s="118" customFormat="1" x14ac:dyDescent="0.25">
      <c r="A74" s="27" t="e">
        <f ca="1">CONCATENATE(_xlfn.XLOOKUP(B74,'Выпадающие списки'!B:B,'Выпадающие списки'!A:A),"-",Таблица13[[#This Row],[2]])</f>
        <v>#NAME?</v>
      </c>
      <c r="B74" s="110"/>
      <c r="C74" s="111"/>
      <c r="D74" s="121"/>
      <c r="E74" s="122"/>
      <c r="F74" s="123"/>
      <c r="G74" s="124"/>
      <c r="H74" s="116"/>
      <c r="I74" s="116"/>
      <c r="J74" s="116"/>
      <c r="K74" s="117"/>
      <c r="L74" s="117"/>
    </row>
    <row r="75" spans="1:12" s="118" customFormat="1" x14ac:dyDescent="0.25">
      <c r="A75" s="27" t="e">
        <f ca="1">CONCATENATE(_xlfn.XLOOKUP(B75,'Выпадающие списки'!B:B,'Выпадающие списки'!A:A),"-",Таблица13[[#This Row],[2]])</f>
        <v>#NAME?</v>
      </c>
      <c r="B75" s="110"/>
      <c r="C75" s="111"/>
      <c r="D75" s="121"/>
      <c r="E75" s="122"/>
      <c r="F75" s="123"/>
      <c r="G75" s="124"/>
      <c r="H75" s="116"/>
      <c r="I75" s="116"/>
      <c r="J75" s="116"/>
      <c r="K75" s="117"/>
      <c r="L75" s="117"/>
    </row>
    <row r="76" spans="1:12" s="118" customFormat="1" x14ac:dyDescent="0.25">
      <c r="A76" s="27" t="e">
        <f ca="1">CONCATENATE(_xlfn.XLOOKUP(B76,'Выпадающие списки'!B:B,'Выпадающие списки'!A:A),"-",Таблица13[[#This Row],[2]])</f>
        <v>#NAME?</v>
      </c>
      <c r="B76" s="110"/>
      <c r="C76" s="111"/>
      <c r="D76" s="121"/>
      <c r="E76" s="122"/>
      <c r="F76" s="123"/>
      <c r="G76" s="124"/>
      <c r="H76" s="116"/>
      <c r="I76" s="116"/>
      <c r="J76" s="116"/>
      <c r="K76" s="117"/>
      <c r="L76" s="117"/>
    </row>
    <row r="77" spans="1:12" s="118" customFormat="1" x14ac:dyDescent="0.25">
      <c r="A77" s="27" t="e">
        <f ca="1">CONCATENATE(_xlfn.XLOOKUP(B77,'Выпадающие списки'!B:B,'Выпадающие списки'!A:A),"-",Таблица13[[#This Row],[2]])</f>
        <v>#NAME?</v>
      </c>
      <c r="B77" s="110"/>
      <c r="C77" s="111"/>
      <c r="D77" s="121"/>
      <c r="E77" s="122"/>
      <c r="F77" s="123"/>
      <c r="G77" s="124"/>
      <c r="H77" s="116"/>
      <c r="I77" s="116"/>
      <c r="J77" s="116"/>
      <c r="K77" s="117"/>
      <c r="L77" s="117"/>
    </row>
    <row r="78" spans="1:12" s="118" customFormat="1" x14ac:dyDescent="0.25">
      <c r="A78" s="27" t="e">
        <f ca="1">CONCATENATE(_xlfn.XLOOKUP(B78,'Выпадающие списки'!B:B,'Выпадающие списки'!A:A),"-",Таблица13[[#This Row],[2]])</f>
        <v>#NAME?</v>
      </c>
      <c r="B78" s="110"/>
      <c r="C78" s="111"/>
      <c r="D78" s="121"/>
      <c r="E78" s="122"/>
      <c r="F78" s="123"/>
      <c r="G78" s="124"/>
      <c r="H78" s="116"/>
      <c r="I78" s="116"/>
      <c r="J78" s="116"/>
      <c r="K78" s="117"/>
      <c r="L78" s="117"/>
    </row>
    <row r="79" spans="1:12" s="118" customFormat="1" x14ac:dyDescent="0.25">
      <c r="A79" s="27" t="e">
        <f ca="1">CONCATENATE(_xlfn.XLOOKUP(B79,'Выпадающие списки'!B:B,'Выпадающие списки'!A:A),"-",Таблица13[[#This Row],[2]])</f>
        <v>#NAME?</v>
      </c>
      <c r="B79" s="110"/>
      <c r="C79" s="111"/>
      <c r="D79" s="121"/>
      <c r="E79" s="122"/>
      <c r="F79" s="123"/>
      <c r="G79" s="126"/>
      <c r="H79" s="116"/>
      <c r="I79" s="116"/>
      <c r="J79" s="116"/>
      <c r="K79" s="117"/>
      <c r="L79" s="117"/>
    </row>
    <row r="80" spans="1:12" s="118" customFormat="1" x14ac:dyDescent="0.25">
      <c r="A80" s="27" t="e">
        <f ca="1">CONCATENATE(_xlfn.XLOOKUP(B80,'Выпадающие списки'!B:B,'Выпадающие списки'!A:A),"-",Таблица13[[#This Row],[2]])</f>
        <v>#NAME?</v>
      </c>
      <c r="B80" s="110"/>
      <c r="C80" s="111"/>
      <c r="D80" s="121"/>
      <c r="E80" s="122"/>
      <c r="F80" s="123"/>
      <c r="G80" s="124"/>
      <c r="H80" s="116"/>
      <c r="I80" s="116"/>
      <c r="J80" s="116"/>
      <c r="K80" s="117"/>
      <c r="L80" s="117"/>
    </row>
    <row r="81" spans="1:12" s="118" customFormat="1" x14ac:dyDescent="0.25">
      <c r="A81" s="27" t="e">
        <f ca="1">CONCATENATE(_xlfn.XLOOKUP(B81,'Выпадающие списки'!B:B,'Выпадающие списки'!A:A),"-",Таблица13[[#This Row],[2]])</f>
        <v>#NAME?</v>
      </c>
      <c r="B81" s="110"/>
      <c r="C81" s="111"/>
      <c r="D81" s="121"/>
      <c r="E81" s="122"/>
      <c r="F81" s="123"/>
      <c r="G81" s="124"/>
      <c r="H81" s="116"/>
      <c r="I81" s="116"/>
      <c r="J81" s="116"/>
      <c r="K81" s="117"/>
      <c r="L81" s="117"/>
    </row>
    <row r="82" spans="1:12" s="118" customFormat="1" x14ac:dyDescent="0.25">
      <c r="A82" s="27" t="e">
        <f ca="1">CONCATENATE(_xlfn.XLOOKUP(B82,'Выпадающие списки'!B:B,'Выпадающие списки'!A:A),"-",Таблица13[[#This Row],[2]])</f>
        <v>#NAME?</v>
      </c>
      <c r="B82" s="110"/>
      <c r="C82" s="111"/>
      <c r="D82" s="121"/>
      <c r="E82" s="122"/>
      <c r="F82" s="123"/>
      <c r="G82" s="124"/>
      <c r="H82" s="116"/>
      <c r="I82" s="116"/>
      <c r="J82" s="116"/>
      <c r="K82" s="117"/>
      <c r="L82" s="117"/>
    </row>
    <row r="83" spans="1:12" s="118" customFormat="1" x14ac:dyDescent="0.25">
      <c r="A83" s="27" t="e">
        <f ca="1">CONCATENATE(_xlfn.XLOOKUP(B83,'Выпадающие списки'!B:B,'Выпадающие списки'!A:A),"-",Таблица13[[#This Row],[2]])</f>
        <v>#NAME?</v>
      </c>
      <c r="B83" s="110"/>
      <c r="C83" s="111"/>
      <c r="D83" s="121"/>
      <c r="E83" s="122"/>
      <c r="F83" s="123"/>
      <c r="G83" s="124"/>
      <c r="H83" s="116"/>
      <c r="I83" s="116"/>
      <c r="J83" s="116"/>
      <c r="K83" s="117"/>
      <c r="L83" s="117"/>
    </row>
    <row r="84" spans="1:12" s="118" customFormat="1" x14ac:dyDescent="0.25">
      <c r="A84" s="27" t="e">
        <f ca="1">CONCATENATE(_xlfn.XLOOKUP(B84,'Выпадающие списки'!B:B,'Выпадающие списки'!A:A),"-",Таблица13[[#This Row],[2]])</f>
        <v>#NAME?</v>
      </c>
      <c r="B84" s="110"/>
      <c r="C84" s="111"/>
      <c r="D84" s="121"/>
      <c r="E84" s="122"/>
      <c r="F84" s="123"/>
      <c r="G84" s="124"/>
      <c r="H84" s="116"/>
      <c r="I84" s="116"/>
      <c r="J84" s="116"/>
      <c r="K84" s="117"/>
      <c r="L84" s="117"/>
    </row>
    <row r="85" spans="1:12" s="118" customFormat="1" x14ac:dyDescent="0.25">
      <c r="A85" s="27" t="e">
        <f ca="1">CONCATENATE(_xlfn.XLOOKUP(B85,'Выпадающие списки'!B:B,'Выпадающие списки'!A:A),"-",Таблица13[[#This Row],[2]])</f>
        <v>#NAME?</v>
      </c>
      <c r="B85" s="110"/>
      <c r="C85" s="111"/>
      <c r="D85" s="121"/>
      <c r="E85" s="122"/>
      <c r="F85" s="123"/>
      <c r="G85" s="124"/>
      <c r="H85" s="116"/>
      <c r="I85" s="116"/>
      <c r="J85" s="116"/>
      <c r="K85" s="117"/>
      <c r="L85" s="117"/>
    </row>
    <row r="86" spans="1:12" s="118" customFormat="1" x14ac:dyDescent="0.25">
      <c r="A86" s="27" t="e">
        <f ca="1">CONCATENATE(_xlfn.XLOOKUP(B86,'Выпадающие списки'!B:B,'Выпадающие списки'!A:A),"-",Таблица13[[#This Row],[2]])</f>
        <v>#NAME?</v>
      </c>
      <c r="B86" s="110"/>
      <c r="C86" s="111"/>
      <c r="D86" s="121"/>
      <c r="E86" s="122"/>
      <c r="F86" s="123"/>
      <c r="G86" s="124"/>
      <c r="H86" s="116"/>
      <c r="I86" s="116"/>
      <c r="J86" s="116"/>
      <c r="K86" s="117"/>
      <c r="L86" s="117"/>
    </row>
    <row r="87" spans="1:12" s="118" customFormat="1" x14ac:dyDescent="0.25">
      <c r="A87" s="27" t="e">
        <f ca="1">CONCATENATE(_xlfn.XLOOKUP(B87,'Выпадающие списки'!B:B,'Выпадающие списки'!A:A),"-",Таблица13[[#This Row],[2]])</f>
        <v>#NAME?</v>
      </c>
      <c r="B87" s="110"/>
      <c r="C87" s="111"/>
      <c r="D87" s="121"/>
      <c r="E87" s="122"/>
      <c r="F87" s="123"/>
      <c r="G87" s="124"/>
      <c r="H87" s="116"/>
      <c r="I87" s="116"/>
      <c r="J87" s="116"/>
      <c r="K87" s="117"/>
      <c r="L87" s="117"/>
    </row>
    <row r="88" spans="1:12" s="118" customFormat="1" x14ac:dyDescent="0.25">
      <c r="A88" s="27" t="e">
        <f ca="1">CONCATENATE(_xlfn.XLOOKUP(B88,'Выпадающие списки'!B:B,'Выпадающие списки'!A:A),"-",Таблица13[[#This Row],[2]])</f>
        <v>#NAME?</v>
      </c>
      <c r="B88" s="110"/>
      <c r="C88" s="111"/>
      <c r="D88" s="121"/>
      <c r="E88" s="122"/>
      <c r="F88" s="123"/>
      <c r="G88" s="124"/>
      <c r="H88" s="116"/>
      <c r="I88" s="116"/>
      <c r="J88" s="116"/>
      <c r="K88" s="117"/>
      <c r="L88" s="117"/>
    </row>
    <row r="89" spans="1:12" s="118" customFormat="1" x14ac:dyDescent="0.25">
      <c r="A89" s="27" t="e">
        <f ca="1">CONCATENATE(_xlfn.XLOOKUP(B89,'Выпадающие списки'!B:B,'Выпадающие списки'!A:A),"-",Таблица13[[#This Row],[2]])</f>
        <v>#NAME?</v>
      </c>
      <c r="B89" s="110"/>
      <c r="C89" s="111"/>
      <c r="D89" s="121"/>
      <c r="E89" s="122"/>
      <c r="F89" s="123"/>
      <c r="G89" s="124"/>
      <c r="H89" s="116"/>
      <c r="I89" s="116"/>
      <c r="J89" s="116"/>
      <c r="K89" s="117"/>
      <c r="L89" s="117"/>
    </row>
    <row r="90" spans="1:12" s="118" customFormat="1" x14ac:dyDescent="0.25">
      <c r="A90" s="27" t="e">
        <f ca="1">CONCATENATE(_xlfn.XLOOKUP(B90,'Выпадающие списки'!B:B,'Выпадающие списки'!A:A),"-",Таблица13[[#This Row],[2]])</f>
        <v>#NAME?</v>
      </c>
      <c r="B90" s="110"/>
      <c r="C90" s="111"/>
      <c r="D90" s="121"/>
      <c r="E90" s="122"/>
      <c r="F90" s="123"/>
      <c r="G90" s="124"/>
      <c r="H90" s="116"/>
      <c r="I90" s="116"/>
      <c r="J90" s="116"/>
      <c r="K90" s="117"/>
      <c r="L90" s="117"/>
    </row>
    <row r="91" spans="1:12" s="118" customFormat="1" x14ac:dyDescent="0.25">
      <c r="A91" s="27" t="e">
        <f ca="1">CONCATENATE(_xlfn.XLOOKUP(B91,'Выпадающие списки'!B:B,'Выпадающие списки'!A:A),"-",Таблица13[[#This Row],[2]])</f>
        <v>#NAME?</v>
      </c>
      <c r="B91" s="110"/>
      <c r="C91" s="111"/>
      <c r="D91" s="121"/>
      <c r="E91" s="122"/>
      <c r="F91" s="123"/>
      <c r="G91" s="124"/>
      <c r="H91" s="116"/>
      <c r="I91" s="116"/>
      <c r="J91" s="116"/>
      <c r="K91" s="117"/>
      <c r="L91" s="117"/>
    </row>
    <row r="92" spans="1:12" s="118" customFormat="1" x14ac:dyDescent="0.25">
      <c r="A92" s="27" t="e">
        <f ca="1">CONCATENATE(_xlfn.XLOOKUP(B92,'Выпадающие списки'!B:B,'Выпадающие списки'!A:A),"-",Таблица13[[#This Row],[2]])</f>
        <v>#NAME?</v>
      </c>
      <c r="B92" s="110"/>
      <c r="C92" s="111"/>
      <c r="D92" s="121"/>
      <c r="E92" s="122"/>
      <c r="F92" s="123"/>
      <c r="G92" s="124"/>
      <c r="H92" s="116"/>
      <c r="I92" s="116"/>
      <c r="J92" s="116"/>
      <c r="K92" s="117"/>
      <c r="L92" s="117"/>
    </row>
    <row r="93" spans="1:12" s="118" customFormat="1" x14ac:dyDescent="0.25">
      <c r="A93" s="27" t="e">
        <f ca="1">CONCATENATE(_xlfn.XLOOKUP(B93,'Выпадающие списки'!B:B,'Выпадающие списки'!A:A),"-",Таблица13[[#This Row],[2]])</f>
        <v>#NAME?</v>
      </c>
      <c r="B93" s="110"/>
      <c r="C93" s="111"/>
      <c r="D93" s="121"/>
      <c r="E93" s="122"/>
      <c r="F93" s="127"/>
      <c r="G93" s="128"/>
      <c r="H93" s="116"/>
      <c r="I93" s="116"/>
      <c r="J93" s="116"/>
      <c r="K93" s="117"/>
      <c r="L93" s="117"/>
    </row>
    <row r="94" spans="1:12" s="118" customFormat="1" x14ac:dyDescent="0.25">
      <c r="A94" s="27" t="e">
        <f ca="1">CONCATENATE(_xlfn.XLOOKUP(B94,'Выпадающие списки'!B:B,'Выпадающие списки'!A:A),"-",Таблица13[[#This Row],[2]])</f>
        <v>#NAME?</v>
      </c>
      <c r="B94" s="110"/>
      <c r="C94" s="111"/>
      <c r="D94" s="121"/>
      <c r="E94" s="122"/>
      <c r="F94" s="127"/>
      <c r="G94" s="128"/>
      <c r="H94" s="116"/>
      <c r="I94" s="116"/>
      <c r="J94" s="116"/>
      <c r="K94" s="117"/>
      <c r="L94" s="117"/>
    </row>
    <row r="95" spans="1:12" s="118" customFormat="1" x14ac:dyDescent="0.25">
      <c r="A95" s="27" t="e">
        <f ca="1">CONCATENATE(_xlfn.XLOOKUP(B95,'Выпадающие списки'!B:B,'Выпадающие списки'!A:A),"-",Таблица13[[#This Row],[2]])</f>
        <v>#NAME?</v>
      </c>
      <c r="B95" s="110"/>
      <c r="C95" s="111"/>
      <c r="D95" s="121"/>
      <c r="E95" s="122"/>
      <c r="F95" s="127"/>
      <c r="G95" s="128"/>
      <c r="H95" s="116"/>
      <c r="I95" s="116"/>
      <c r="J95" s="116"/>
      <c r="K95" s="117"/>
      <c r="L95" s="117"/>
    </row>
    <row r="96" spans="1:12" s="118" customFormat="1" x14ac:dyDescent="0.25">
      <c r="A96" s="27" t="e">
        <f ca="1">CONCATENATE(_xlfn.XLOOKUP(B96,'Выпадающие списки'!B:B,'Выпадающие списки'!A:A),"-",Таблица13[[#This Row],[2]])</f>
        <v>#NAME?</v>
      </c>
      <c r="B96" s="110"/>
      <c r="C96" s="111"/>
      <c r="D96" s="121"/>
      <c r="E96" s="122"/>
      <c r="F96" s="123"/>
      <c r="G96" s="124"/>
      <c r="H96" s="116"/>
      <c r="I96" s="116"/>
      <c r="J96" s="116"/>
      <c r="K96" s="117"/>
      <c r="L96" s="117"/>
    </row>
    <row r="97" spans="1:12" s="118" customFormat="1" x14ac:dyDescent="0.25">
      <c r="A97" s="27" t="e">
        <f ca="1">CONCATENATE(_xlfn.XLOOKUP(B97,'Выпадающие списки'!B:B,'Выпадающие списки'!A:A),"-",Таблица13[[#This Row],[2]])</f>
        <v>#NAME?</v>
      </c>
      <c r="B97" s="110"/>
      <c r="C97" s="111"/>
      <c r="D97" s="121"/>
      <c r="E97" s="122"/>
      <c r="F97" s="123"/>
      <c r="G97" s="124"/>
      <c r="H97" s="116"/>
      <c r="I97" s="116"/>
      <c r="J97" s="116"/>
      <c r="K97" s="117"/>
      <c r="L97" s="117"/>
    </row>
    <row r="98" spans="1:12" s="118" customFormat="1" x14ac:dyDescent="0.25">
      <c r="A98" s="27" t="e">
        <f ca="1">CONCATENATE(_xlfn.XLOOKUP(B98,'Выпадающие списки'!B:B,'Выпадающие списки'!A:A),"-",Таблица13[[#This Row],[2]])</f>
        <v>#NAME?</v>
      </c>
      <c r="B98" s="110"/>
      <c r="C98" s="111"/>
      <c r="D98" s="121"/>
      <c r="E98" s="122"/>
      <c r="F98" s="123"/>
      <c r="G98" s="124"/>
      <c r="H98" s="116"/>
      <c r="I98" s="116"/>
      <c r="J98" s="116"/>
      <c r="K98" s="117"/>
      <c r="L98" s="117"/>
    </row>
    <row r="99" spans="1:12" s="118" customFormat="1" x14ac:dyDescent="0.25">
      <c r="A99" s="27" t="e">
        <f ca="1">CONCATENATE(_xlfn.XLOOKUP(B99,'Выпадающие списки'!B:B,'Выпадающие списки'!A:A),"-",Таблица13[[#This Row],[2]])</f>
        <v>#NAME?</v>
      </c>
      <c r="B99" s="110"/>
      <c r="C99" s="111"/>
      <c r="D99" s="121"/>
      <c r="E99" s="122"/>
      <c r="F99" s="123"/>
      <c r="G99" s="124"/>
      <c r="H99" s="116"/>
      <c r="I99" s="116"/>
      <c r="J99" s="116"/>
      <c r="K99" s="117"/>
      <c r="L99" s="117"/>
    </row>
    <row r="100" spans="1:12" s="118" customFormat="1" x14ac:dyDescent="0.25">
      <c r="A100" s="27" t="e">
        <f ca="1">CONCATENATE(_xlfn.XLOOKUP(B100,'Выпадающие списки'!B:B,'Выпадающие списки'!A:A),"-",Таблица13[[#This Row],[2]])</f>
        <v>#NAME?</v>
      </c>
      <c r="B100" s="110"/>
      <c r="C100" s="111"/>
      <c r="D100" s="121"/>
      <c r="E100" s="122"/>
      <c r="F100" s="123"/>
      <c r="G100" s="124"/>
      <c r="H100" s="116"/>
      <c r="I100" s="116"/>
      <c r="J100" s="116"/>
      <c r="K100" s="117"/>
      <c r="L100" s="117"/>
    </row>
    <row r="101" spans="1:12" s="118" customFormat="1" x14ac:dyDescent="0.25">
      <c r="A101" s="27" t="e">
        <f ca="1">CONCATENATE(_xlfn.XLOOKUP(B101,'Выпадающие списки'!B:B,'Выпадающие списки'!A:A),"-",Таблица13[[#This Row],[2]])</f>
        <v>#NAME?</v>
      </c>
      <c r="B101" s="110"/>
      <c r="C101" s="111"/>
      <c r="D101" s="121"/>
      <c r="E101" s="122"/>
      <c r="F101" s="123"/>
      <c r="G101" s="124"/>
      <c r="H101" s="116"/>
      <c r="I101" s="116"/>
      <c r="J101" s="116"/>
      <c r="K101" s="117"/>
      <c r="L101" s="117"/>
    </row>
    <row r="102" spans="1:12" s="118" customFormat="1" x14ac:dyDescent="0.25">
      <c r="A102" s="27" t="e">
        <f ca="1">CONCATENATE(_xlfn.XLOOKUP(B102,'Выпадающие списки'!B:B,'Выпадающие списки'!A:A),"-",Таблица13[[#This Row],[2]])</f>
        <v>#NAME?</v>
      </c>
      <c r="B102" s="110"/>
      <c r="C102" s="111"/>
      <c r="D102" s="121"/>
      <c r="E102" s="122"/>
      <c r="F102" s="123"/>
      <c r="G102" s="124"/>
      <c r="H102" s="116"/>
      <c r="I102" s="116"/>
      <c r="J102" s="116"/>
      <c r="K102" s="117"/>
      <c r="L102" s="117"/>
    </row>
    <row r="103" spans="1:12" s="118" customFormat="1" x14ac:dyDescent="0.25">
      <c r="A103" s="27" t="e">
        <f ca="1">CONCATENATE(_xlfn.XLOOKUP(B103,'Выпадающие списки'!B:B,'Выпадающие списки'!A:A),"-",Таблица13[[#This Row],[2]])</f>
        <v>#NAME?</v>
      </c>
      <c r="B103" s="110"/>
      <c r="C103" s="111"/>
      <c r="D103" s="121"/>
      <c r="E103" s="122"/>
      <c r="F103" s="123"/>
      <c r="G103" s="124"/>
      <c r="H103" s="116"/>
      <c r="I103" s="116"/>
      <c r="J103" s="116"/>
      <c r="K103" s="117"/>
      <c r="L103" s="117"/>
    </row>
    <row r="104" spans="1:12" s="118" customFormat="1" x14ac:dyDescent="0.25">
      <c r="A104" s="27" t="e">
        <f ca="1">CONCATENATE(_xlfn.XLOOKUP(B104,'Выпадающие списки'!B:B,'Выпадающие списки'!A:A),"-",Таблица13[[#This Row],[2]])</f>
        <v>#NAME?</v>
      </c>
      <c r="B104" s="110"/>
      <c r="C104" s="111"/>
      <c r="D104" s="121"/>
      <c r="E104" s="122"/>
      <c r="F104" s="123"/>
      <c r="G104" s="124"/>
      <c r="H104" s="116"/>
      <c r="I104" s="116"/>
      <c r="J104" s="116"/>
      <c r="K104" s="117"/>
      <c r="L104" s="117"/>
    </row>
    <row r="105" spans="1:12" s="118" customFormat="1" x14ac:dyDescent="0.25">
      <c r="A105" s="27" t="e">
        <f ca="1">CONCATENATE(_xlfn.XLOOKUP(B105,'Выпадающие списки'!B:B,'Выпадающие списки'!A:A),"-",Таблица13[[#This Row],[2]])</f>
        <v>#NAME?</v>
      </c>
      <c r="B105" s="110"/>
      <c r="C105" s="111"/>
      <c r="D105" s="121"/>
      <c r="E105" s="122"/>
      <c r="F105" s="123"/>
      <c r="G105" s="124"/>
      <c r="H105" s="116"/>
      <c r="I105" s="116"/>
      <c r="J105" s="116"/>
      <c r="K105" s="117"/>
      <c r="L105" s="117"/>
    </row>
    <row r="106" spans="1:12" s="118" customFormat="1" x14ac:dyDescent="0.25">
      <c r="A106" s="27" t="e">
        <f ca="1">CONCATENATE(_xlfn.XLOOKUP(B106,'Выпадающие списки'!B:B,'Выпадающие списки'!A:A),"-",Таблица13[[#This Row],[2]])</f>
        <v>#NAME?</v>
      </c>
      <c r="B106" s="110"/>
      <c r="C106" s="111"/>
      <c r="D106" s="121"/>
      <c r="E106" s="122"/>
      <c r="F106" s="123"/>
      <c r="G106" s="124"/>
      <c r="H106" s="116"/>
      <c r="I106" s="116"/>
      <c r="J106" s="116"/>
      <c r="K106" s="117"/>
      <c r="L106" s="117"/>
    </row>
    <row r="107" spans="1:12" s="118" customFormat="1" x14ac:dyDescent="0.25">
      <c r="A107" s="27" t="e">
        <f ca="1">CONCATENATE(_xlfn.XLOOKUP(B107,'Выпадающие списки'!B:B,'Выпадающие списки'!A:A),"-",Таблица13[[#This Row],[2]])</f>
        <v>#NAME?</v>
      </c>
      <c r="B107" s="110"/>
      <c r="C107" s="111"/>
      <c r="D107" s="121"/>
      <c r="E107" s="122"/>
      <c r="F107" s="123"/>
      <c r="G107" s="124"/>
      <c r="H107" s="116"/>
      <c r="I107" s="116"/>
      <c r="J107" s="116"/>
      <c r="K107" s="117"/>
      <c r="L107" s="117"/>
    </row>
    <row r="108" spans="1:12" s="118" customFormat="1" x14ac:dyDescent="0.25">
      <c r="A108" s="27" t="e">
        <f ca="1">CONCATENATE(_xlfn.XLOOKUP(B108,'Выпадающие списки'!B:B,'Выпадающие списки'!A:A),"-",Таблица13[[#This Row],[2]])</f>
        <v>#NAME?</v>
      </c>
      <c r="B108" s="110"/>
      <c r="C108" s="111"/>
      <c r="D108" s="121"/>
      <c r="E108" s="122"/>
      <c r="F108" s="123"/>
      <c r="G108" s="124"/>
      <c r="H108" s="116"/>
      <c r="I108" s="116"/>
      <c r="J108" s="116"/>
      <c r="K108" s="117"/>
      <c r="L108" s="117"/>
    </row>
    <row r="109" spans="1:12" s="118" customFormat="1" x14ac:dyDescent="0.25">
      <c r="A109" s="27" t="e">
        <f ca="1">CONCATENATE(_xlfn.XLOOKUP(B109,'Выпадающие списки'!B:B,'Выпадающие списки'!A:A),"-",Таблица13[[#This Row],[2]])</f>
        <v>#NAME?</v>
      </c>
      <c r="B109" s="110"/>
      <c r="C109" s="111"/>
      <c r="D109" s="121"/>
      <c r="E109" s="122"/>
      <c r="F109" s="123"/>
      <c r="G109" s="124"/>
      <c r="H109" s="116"/>
      <c r="I109" s="116"/>
      <c r="J109" s="116"/>
      <c r="K109" s="117"/>
      <c r="L109" s="117"/>
    </row>
    <row r="110" spans="1:12" s="118" customFormat="1" x14ac:dyDescent="0.25">
      <c r="A110" s="27" t="e">
        <f ca="1">CONCATENATE(_xlfn.XLOOKUP(B110,'Выпадающие списки'!B:B,'Выпадающие списки'!A:A),"-",Таблица13[[#This Row],[2]])</f>
        <v>#NAME?</v>
      </c>
      <c r="B110" s="110"/>
      <c r="C110" s="111"/>
      <c r="D110" s="121"/>
      <c r="E110" s="122"/>
      <c r="F110" s="123"/>
      <c r="G110" s="124"/>
      <c r="H110" s="116"/>
      <c r="I110" s="116"/>
      <c r="J110" s="116"/>
      <c r="K110" s="117"/>
      <c r="L110" s="117"/>
    </row>
    <row r="111" spans="1:12" s="118" customFormat="1" x14ac:dyDescent="0.25">
      <c r="A111" s="27" t="e">
        <f ca="1">CONCATENATE(_xlfn.XLOOKUP(B111,'Выпадающие списки'!B:B,'Выпадающие списки'!A:A),"-",Таблица13[[#This Row],[2]])</f>
        <v>#NAME?</v>
      </c>
      <c r="B111" s="110"/>
      <c r="C111" s="111"/>
      <c r="D111" s="121"/>
      <c r="E111" s="122"/>
      <c r="F111" s="123"/>
      <c r="G111" s="124"/>
      <c r="H111" s="116"/>
      <c r="I111" s="116"/>
      <c r="J111" s="116"/>
      <c r="K111" s="117"/>
      <c r="L111" s="117"/>
    </row>
    <row r="112" spans="1:12" s="118" customFormat="1" x14ac:dyDescent="0.25">
      <c r="A112" s="27" t="e">
        <f ca="1">CONCATENATE(_xlfn.XLOOKUP(B112,'Выпадающие списки'!B:B,'Выпадающие списки'!A:A),"-",Таблица13[[#This Row],[2]])</f>
        <v>#NAME?</v>
      </c>
      <c r="B112" s="110"/>
      <c r="C112" s="111"/>
      <c r="D112" s="121"/>
      <c r="E112" s="122"/>
      <c r="F112" s="123"/>
      <c r="G112" s="124"/>
      <c r="H112" s="116"/>
      <c r="I112" s="116"/>
      <c r="J112" s="116"/>
      <c r="K112" s="117"/>
      <c r="L112" s="117"/>
    </row>
    <row r="113" spans="1:12" s="118" customFormat="1" x14ac:dyDescent="0.25">
      <c r="A113" s="27" t="e">
        <f ca="1">CONCATENATE(_xlfn.XLOOKUP(B113,'Выпадающие списки'!B:B,'Выпадающие списки'!A:A),"-",Таблица13[[#This Row],[2]])</f>
        <v>#NAME?</v>
      </c>
      <c r="B113" s="110"/>
      <c r="C113" s="111"/>
      <c r="D113" s="121"/>
      <c r="E113" s="122"/>
      <c r="F113" s="123"/>
      <c r="G113" s="124"/>
      <c r="H113" s="116"/>
      <c r="I113" s="116"/>
      <c r="J113" s="116"/>
      <c r="K113" s="117"/>
      <c r="L113" s="117"/>
    </row>
    <row r="114" spans="1:12" s="118" customFormat="1" x14ac:dyDescent="0.25">
      <c r="A114" s="27" t="e">
        <f ca="1">CONCATENATE(_xlfn.XLOOKUP(B114,'Выпадающие списки'!B:B,'Выпадающие списки'!A:A),"-",Таблица13[[#This Row],[2]])</f>
        <v>#NAME?</v>
      </c>
      <c r="B114" s="110"/>
      <c r="C114" s="111"/>
      <c r="D114" s="121"/>
      <c r="E114" s="122"/>
      <c r="F114" s="123"/>
      <c r="G114" s="124"/>
      <c r="H114" s="116"/>
      <c r="I114" s="116"/>
      <c r="J114" s="116"/>
      <c r="K114" s="117"/>
      <c r="L114" s="117"/>
    </row>
    <row r="115" spans="1:12" s="118" customFormat="1" x14ac:dyDescent="0.25">
      <c r="A115" s="27" t="e">
        <f ca="1">CONCATENATE(_xlfn.XLOOKUP(B115,'Выпадающие списки'!B:B,'Выпадающие списки'!A:A),"-",Таблица13[[#This Row],[2]])</f>
        <v>#NAME?</v>
      </c>
      <c r="B115" s="110"/>
      <c r="C115" s="111"/>
      <c r="D115" s="121"/>
      <c r="E115" s="122"/>
      <c r="F115" s="123"/>
      <c r="G115" s="124"/>
      <c r="H115" s="116"/>
      <c r="I115" s="116"/>
      <c r="J115" s="116"/>
      <c r="K115" s="117"/>
      <c r="L115" s="117"/>
    </row>
    <row r="116" spans="1:12" s="118" customFormat="1" x14ac:dyDescent="0.25">
      <c r="A116" s="27" t="e">
        <f ca="1">CONCATENATE(_xlfn.XLOOKUP(B116,'Выпадающие списки'!B:B,'Выпадающие списки'!A:A),"-",Таблица13[[#This Row],[2]])</f>
        <v>#NAME?</v>
      </c>
      <c r="B116" s="110"/>
      <c r="C116" s="111"/>
      <c r="D116" s="121"/>
      <c r="E116" s="122"/>
      <c r="F116" s="123"/>
      <c r="G116" s="124"/>
      <c r="H116" s="116"/>
      <c r="I116" s="116"/>
      <c r="J116" s="116"/>
      <c r="K116" s="117"/>
      <c r="L116" s="117"/>
    </row>
    <row r="117" spans="1:12" s="118" customFormat="1" x14ac:dyDescent="0.25">
      <c r="A117" s="27" t="e">
        <f ca="1">CONCATENATE(_xlfn.XLOOKUP(B117,'Выпадающие списки'!B:B,'Выпадающие списки'!A:A),"-",Таблица13[[#This Row],[2]])</f>
        <v>#NAME?</v>
      </c>
      <c r="B117" s="110"/>
      <c r="C117" s="111"/>
      <c r="D117" s="121"/>
      <c r="E117" s="122"/>
      <c r="F117" s="123"/>
      <c r="G117" s="124"/>
      <c r="H117" s="116"/>
      <c r="I117" s="116"/>
      <c r="J117" s="116"/>
      <c r="K117" s="117"/>
      <c r="L117" s="117"/>
    </row>
    <row r="118" spans="1:12" s="118" customFormat="1" x14ac:dyDescent="0.25">
      <c r="A118" s="27" t="e">
        <f ca="1">CONCATENATE(_xlfn.XLOOKUP(B118,'Выпадающие списки'!B:B,'Выпадающие списки'!A:A),"-",Таблица13[[#This Row],[2]])</f>
        <v>#NAME?</v>
      </c>
      <c r="B118" s="110"/>
      <c r="C118" s="111"/>
      <c r="D118" s="121"/>
      <c r="E118" s="122"/>
      <c r="F118" s="123"/>
      <c r="G118" s="124"/>
      <c r="H118" s="116"/>
      <c r="I118" s="116"/>
      <c r="J118" s="116"/>
      <c r="K118" s="117"/>
      <c r="L118" s="117"/>
    </row>
    <row r="119" spans="1:12" s="118" customFormat="1" x14ac:dyDescent="0.25">
      <c r="A119" s="27" t="e">
        <f ca="1">CONCATENATE(_xlfn.XLOOKUP(B119,'Выпадающие списки'!B:B,'Выпадающие списки'!A:A),"-",Таблица13[[#This Row],[2]])</f>
        <v>#NAME?</v>
      </c>
      <c r="B119" s="110"/>
      <c r="C119" s="111"/>
      <c r="D119" s="121"/>
      <c r="E119" s="122"/>
      <c r="F119" s="123"/>
      <c r="G119" s="124"/>
      <c r="H119" s="116"/>
      <c r="I119" s="116"/>
      <c r="J119" s="116"/>
      <c r="K119" s="117"/>
      <c r="L119" s="117"/>
    </row>
    <row r="120" spans="1:12" s="118" customFormat="1" x14ac:dyDescent="0.25">
      <c r="A120" s="27" t="e">
        <f ca="1">CONCATENATE(_xlfn.XLOOKUP(B120,'Выпадающие списки'!B:B,'Выпадающие списки'!A:A),"-",Таблица13[[#This Row],[2]])</f>
        <v>#NAME?</v>
      </c>
      <c r="B120" s="110"/>
      <c r="C120" s="111"/>
      <c r="D120" s="121"/>
      <c r="E120" s="122"/>
      <c r="F120" s="123"/>
      <c r="G120" s="124"/>
      <c r="H120" s="116"/>
      <c r="I120" s="116"/>
      <c r="J120" s="116"/>
      <c r="K120" s="117"/>
      <c r="L120" s="117"/>
    </row>
    <row r="121" spans="1:12" s="118" customFormat="1" x14ac:dyDescent="0.25">
      <c r="A121" s="27" t="e">
        <f ca="1">CONCATENATE(_xlfn.XLOOKUP(B121,'Выпадающие списки'!B:B,'Выпадающие списки'!A:A),"-",Таблица13[[#This Row],[2]])</f>
        <v>#NAME?</v>
      </c>
      <c r="B121" s="110"/>
      <c r="C121" s="111"/>
      <c r="D121" s="121"/>
      <c r="E121" s="122"/>
      <c r="F121" s="123"/>
      <c r="G121" s="124"/>
      <c r="H121" s="116"/>
      <c r="I121" s="116"/>
      <c r="J121" s="116"/>
      <c r="K121" s="117"/>
      <c r="L121" s="117"/>
    </row>
    <row r="122" spans="1:12" s="118" customFormat="1" x14ac:dyDescent="0.25">
      <c r="A122" s="27" t="e">
        <f ca="1">CONCATENATE(_xlfn.XLOOKUP(B122,'Выпадающие списки'!B:B,'Выпадающие списки'!A:A),"-",Таблица13[[#This Row],[2]])</f>
        <v>#NAME?</v>
      </c>
      <c r="B122" s="110"/>
      <c r="C122" s="111"/>
      <c r="D122" s="121"/>
      <c r="E122" s="122"/>
      <c r="F122" s="123"/>
      <c r="G122" s="124"/>
      <c r="H122" s="116"/>
      <c r="I122" s="116"/>
      <c r="J122" s="116"/>
      <c r="K122" s="117"/>
      <c r="L122" s="117"/>
    </row>
    <row r="123" spans="1:12" s="118" customFormat="1" x14ac:dyDescent="0.25">
      <c r="A123" s="27" t="e">
        <f ca="1">CONCATENATE(_xlfn.XLOOKUP(B123,'Выпадающие списки'!B:B,'Выпадающие списки'!A:A),"-",Таблица13[[#This Row],[2]])</f>
        <v>#NAME?</v>
      </c>
      <c r="B123" s="110"/>
      <c r="C123" s="111"/>
      <c r="D123" s="121"/>
      <c r="E123" s="122"/>
      <c r="F123" s="123"/>
      <c r="G123" s="124"/>
      <c r="H123" s="116"/>
      <c r="I123" s="116"/>
      <c r="J123" s="116"/>
      <c r="K123" s="117"/>
      <c r="L123" s="117"/>
    </row>
    <row r="124" spans="1:12" s="118" customFormat="1" x14ac:dyDescent="0.25">
      <c r="A124" s="27" t="e">
        <f ca="1">CONCATENATE(_xlfn.XLOOKUP(B124,'Выпадающие списки'!B:B,'Выпадающие списки'!A:A),"-",Таблица13[[#This Row],[2]])</f>
        <v>#NAME?</v>
      </c>
      <c r="B124" s="110"/>
      <c r="C124" s="111"/>
      <c r="D124" s="121"/>
      <c r="E124" s="122"/>
      <c r="F124" s="123"/>
      <c r="G124" s="124"/>
      <c r="H124" s="116"/>
      <c r="I124" s="116"/>
      <c r="J124" s="116"/>
      <c r="K124" s="117"/>
      <c r="L124" s="117"/>
    </row>
    <row r="125" spans="1:12" s="118" customFormat="1" x14ac:dyDescent="0.25">
      <c r="A125" s="27" t="e">
        <f ca="1">CONCATENATE(_xlfn.XLOOKUP(B125,'Выпадающие списки'!B:B,'Выпадающие списки'!A:A),"-",Таблица13[[#This Row],[2]])</f>
        <v>#NAME?</v>
      </c>
      <c r="B125" s="110"/>
      <c r="C125" s="111"/>
      <c r="D125" s="121"/>
      <c r="E125" s="122"/>
      <c r="F125" s="123"/>
      <c r="G125" s="124"/>
      <c r="H125" s="116"/>
      <c r="I125" s="116"/>
      <c r="J125" s="116"/>
      <c r="K125" s="117"/>
      <c r="L125" s="117"/>
    </row>
    <row r="126" spans="1:12" s="118" customFormat="1" x14ac:dyDescent="0.25">
      <c r="A126" s="27" t="e">
        <f ca="1">CONCATENATE(_xlfn.XLOOKUP(B126,'Выпадающие списки'!B:B,'Выпадающие списки'!A:A),"-",Таблица13[[#This Row],[2]])</f>
        <v>#NAME?</v>
      </c>
      <c r="B126" s="110"/>
      <c r="C126" s="111"/>
      <c r="D126" s="121"/>
      <c r="E126" s="122"/>
      <c r="F126" s="123"/>
      <c r="G126" s="124"/>
      <c r="H126" s="116"/>
      <c r="I126" s="116"/>
      <c r="J126" s="116"/>
      <c r="K126" s="117"/>
      <c r="L126" s="117"/>
    </row>
    <row r="127" spans="1:12" s="118" customFormat="1" x14ac:dyDescent="0.25">
      <c r="A127" s="27" t="e">
        <f ca="1">CONCATENATE(_xlfn.XLOOKUP(B127,'Выпадающие списки'!B:B,'Выпадающие списки'!A:A),"-",Таблица13[[#This Row],[2]])</f>
        <v>#NAME?</v>
      </c>
      <c r="B127" s="110"/>
      <c r="C127" s="111"/>
      <c r="D127" s="121"/>
      <c r="E127" s="122"/>
      <c r="F127" s="123"/>
      <c r="G127" s="124"/>
      <c r="H127" s="116"/>
      <c r="I127" s="116"/>
      <c r="J127" s="116"/>
      <c r="K127" s="117"/>
      <c r="L127" s="117"/>
    </row>
    <row r="128" spans="1:12" s="118" customFormat="1" x14ac:dyDescent="0.25">
      <c r="A128" s="27" t="e">
        <f ca="1">CONCATENATE(_xlfn.XLOOKUP(B128,'Выпадающие списки'!B:B,'Выпадающие списки'!A:A),"-",Таблица13[[#This Row],[2]])</f>
        <v>#NAME?</v>
      </c>
      <c r="B128" s="110"/>
      <c r="C128" s="111"/>
      <c r="D128" s="121"/>
      <c r="E128" s="122"/>
      <c r="F128" s="123"/>
      <c r="G128" s="124"/>
      <c r="H128" s="116"/>
      <c r="I128" s="116"/>
      <c r="J128" s="116"/>
      <c r="K128" s="117"/>
      <c r="L128" s="117"/>
    </row>
    <row r="129" spans="1:12" s="118" customFormat="1" x14ac:dyDescent="0.25">
      <c r="A129" s="27" t="e">
        <f ca="1">CONCATENATE(_xlfn.XLOOKUP(B129,'Выпадающие списки'!B:B,'Выпадающие списки'!A:A),"-",Таблица13[[#This Row],[2]])</f>
        <v>#NAME?</v>
      </c>
      <c r="B129" s="110"/>
      <c r="C129" s="111"/>
      <c r="D129" s="121"/>
      <c r="E129" s="122"/>
      <c r="F129" s="123"/>
      <c r="G129" s="124"/>
      <c r="H129" s="116"/>
      <c r="I129" s="116"/>
      <c r="J129" s="116"/>
      <c r="K129" s="117"/>
      <c r="L129" s="117"/>
    </row>
    <row r="130" spans="1:12" s="118" customFormat="1" x14ac:dyDescent="0.25">
      <c r="A130" s="27" t="e">
        <f ca="1">CONCATENATE(_xlfn.XLOOKUP(B130,'Выпадающие списки'!B:B,'Выпадающие списки'!A:A),"-",Таблица13[[#This Row],[2]])</f>
        <v>#NAME?</v>
      </c>
      <c r="B130" s="110"/>
      <c r="C130" s="111"/>
      <c r="D130" s="121"/>
      <c r="E130" s="122"/>
      <c r="F130" s="123"/>
      <c r="G130" s="124"/>
      <c r="H130" s="116"/>
      <c r="I130" s="116"/>
      <c r="J130" s="116"/>
      <c r="K130" s="117"/>
      <c r="L130" s="117"/>
    </row>
    <row r="131" spans="1:12" s="118" customFormat="1" x14ac:dyDescent="0.25">
      <c r="A131" s="27" t="e">
        <f ca="1">CONCATENATE(_xlfn.XLOOKUP(B131,'Выпадающие списки'!B:B,'Выпадающие списки'!A:A),"-",Таблица13[[#This Row],[2]])</f>
        <v>#NAME?</v>
      </c>
      <c r="B131" s="110"/>
      <c r="C131" s="111"/>
      <c r="D131" s="121"/>
      <c r="E131" s="122"/>
      <c r="F131" s="123"/>
      <c r="G131" s="124"/>
      <c r="H131" s="116"/>
      <c r="I131" s="116"/>
      <c r="J131" s="116"/>
      <c r="K131" s="117"/>
      <c r="L131" s="117"/>
    </row>
    <row r="132" spans="1:12" s="118" customFormat="1" x14ac:dyDescent="0.25">
      <c r="A132" s="27" t="e">
        <f ca="1">CONCATENATE(_xlfn.XLOOKUP(B132,'Выпадающие списки'!B:B,'Выпадающие списки'!A:A),"-",Таблица13[[#This Row],[2]])</f>
        <v>#NAME?</v>
      </c>
      <c r="B132" s="110"/>
      <c r="C132" s="111"/>
      <c r="D132" s="121"/>
      <c r="E132" s="122"/>
      <c r="F132" s="123"/>
      <c r="G132" s="124"/>
      <c r="H132" s="116"/>
      <c r="I132" s="116"/>
      <c r="J132" s="116"/>
      <c r="K132" s="117"/>
      <c r="L132" s="117"/>
    </row>
    <row r="133" spans="1:12" s="118" customFormat="1" x14ac:dyDescent="0.25">
      <c r="A133" s="27" t="e">
        <f ca="1">CONCATENATE(_xlfn.XLOOKUP(B133,'Выпадающие списки'!B:B,'Выпадающие списки'!A:A),"-",Таблица13[[#This Row],[2]])</f>
        <v>#NAME?</v>
      </c>
      <c r="B133" s="110"/>
      <c r="C133" s="111"/>
      <c r="D133" s="121"/>
      <c r="E133" s="122"/>
      <c r="F133" s="123"/>
      <c r="G133" s="126"/>
      <c r="H133" s="116"/>
      <c r="I133" s="116"/>
      <c r="J133" s="116"/>
      <c r="K133" s="117"/>
      <c r="L133" s="117"/>
    </row>
    <row r="134" spans="1:12" s="118" customFormat="1" x14ac:dyDescent="0.25">
      <c r="A134" s="27" t="e">
        <f ca="1">CONCATENATE(_xlfn.XLOOKUP(B134,'Выпадающие списки'!B:B,'Выпадающие списки'!A:A),"-",Таблица13[[#This Row],[2]])</f>
        <v>#NAME?</v>
      </c>
      <c r="B134" s="110"/>
      <c r="C134" s="111"/>
      <c r="D134" s="121"/>
      <c r="E134" s="122"/>
      <c r="F134" s="123"/>
      <c r="G134" s="126"/>
      <c r="H134" s="116"/>
      <c r="I134" s="116"/>
      <c r="J134" s="116"/>
      <c r="K134" s="117"/>
      <c r="L134" s="117"/>
    </row>
    <row r="135" spans="1:12" s="118" customFormat="1" x14ac:dyDescent="0.25">
      <c r="A135" s="27" t="e">
        <f ca="1">CONCATENATE(_xlfn.XLOOKUP(B135,'Выпадающие списки'!B:B,'Выпадающие списки'!A:A),"-",Таблица13[[#This Row],[2]])</f>
        <v>#NAME?</v>
      </c>
      <c r="B135" s="110"/>
      <c r="C135" s="111"/>
      <c r="D135" s="121"/>
      <c r="E135" s="122"/>
      <c r="F135" s="123"/>
      <c r="G135" s="126"/>
      <c r="H135" s="116"/>
      <c r="I135" s="116"/>
      <c r="J135" s="116"/>
      <c r="K135" s="117"/>
      <c r="L135" s="117"/>
    </row>
    <row r="136" spans="1:12" s="118" customFormat="1" x14ac:dyDescent="0.25">
      <c r="A136" s="27" t="e">
        <f ca="1">CONCATENATE(_xlfn.XLOOKUP(B136,'Выпадающие списки'!B:B,'Выпадающие списки'!A:A),"-",Таблица13[[#This Row],[2]])</f>
        <v>#NAME?</v>
      </c>
      <c r="B136" s="110"/>
      <c r="C136" s="111"/>
      <c r="D136" s="121"/>
      <c r="E136" s="122"/>
      <c r="F136" s="123"/>
      <c r="G136" s="124"/>
      <c r="H136" s="116"/>
      <c r="I136" s="116"/>
      <c r="J136" s="116"/>
      <c r="K136" s="117"/>
      <c r="L136" s="117"/>
    </row>
    <row r="137" spans="1:12" s="118" customFormat="1" x14ac:dyDescent="0.25">
      <c r="A137" s="27" t="e">
        <f ca="1">CONCATENATE(_xlfn.XLOOKUP(B137,'Выпадающие списки'!B:B,'Выпадающие списки'!A:A),"-",Таблица13[[#This Row],[2]])</f>
        <v>#NAME?</v>
      </c>
      <c r="B137" s="110"/>
      <c r="C137" s="111"/>
      <c r="D137" s="112"/>
      <c r="E137" s="113"/>
      <c r="F137" s="114"/>
      <c r="G137" s="115"/>
      <c r="H137" s="116"/>
      <c r="I137" s="116"/>
      <c r="J137" s="116"/>
      <c r="K137" s="117"/>
      <c r="L137" s="117"/>
    </row>
    <row r="138" spans="1:12" s="118" customFormat="1" x14ac:dyDescent="0.25">
      <c r="A138" s="27" t="e">
        <f ca="1">CONCATENATE(_xlfn.XLOOKUP(B138,'Выпадающие списки'!B:B,'Выпадающие списки'!A:A),"-",Таблица13[[#This Row],[2]])</f>
        <v>#NAME?</v>
      </c>
      <c r="B138" s="110"/>
      <c r="C138" s="111"/>
      <c r="D138" s="112"/>
      <c r="E138" s="113"/>
      <c r="F138" s="114"/>
      <c r="G138" s="115"/>
      <c r="H138" s="116"/>
      <c r="I138" s="116"/>
      <c r="J138" s="116"/>
      <c r="K138" s="117"/>
      <c r="L138" s="117"/>
    </row>
    <row r="139" spans="1:12" s="118" customFormat="1" x14ac:dyDescent="0.25">
      <c r="A139" s="27" t="e">
        <f ca="1">CONCATENATE(_xlfn.XLOOKUP(B139,'Выпадающие списки'!B:B,'Выпадающие списки'!A:A),"-",Таблица13[[#This Row],[2]])</f>
        <v>#NAME?</v>
      </c>
      <c r="B139" s="110"/>
      <c r="C139" s="111"/>
      <c r="D139" s="112"/>
      <c r="E139" s="113"/>
      <c r="F139" s="114"/>
      <c r="G139" s="115"/>
      <c r="H139" s="116"/>
      <c r="I139" s="116"/>
      <c r="J139" s="116"/>
      <c r="K139" s="117"/>
      <c r="L139" s="117"/>
    </row>
    <row r="140" spans="1:12" s="118" customFormat="1" x14ac:dyDescent="0.25">
      <c r="A140" s="27" t="e">
        <f ca="1">CONCATENATE(_xlfn.XLOOKUP(B140,'Выпадающие списки'!B:B,'Выпадающие списки'!A:A),"-",Таблица13[[#This Row],[2]])</f>
        <v>#NAME?</v>
      </c>
      <c r="B140" s="110"/>
      <c r="C140" s="111"/>
      <c r="D140" s="112"/>
      <c r="E140" s="113"/>
      <c r="F140" s="114"/>
      <c r="G140" s="115"/>
      <c r="H140" s="116"/>
      <c r="I140" s="116"/>
      <c r="J140" s="116"/>
      <c r="K140" s="117"/>
      <c r="L140" s="117"/>
    </row>
    <row r="141" spans="1:12" s="118" customFormat="1" x14ac:dyDescent="0.25">
      <c r="A141" s="27" t="e">
        <f ca="1">CONCATENATE(_xlfn.XLOOKUP(B141,'Выпадающие списки'!B:B,'Выпадающие списки'!A:A),"-",Таблица13[[#This Row],[2]])</f>
        <v>#NAME?</v>
      </c>
      <c r="B141" s="110"/>
      <c r="C141" s="111"/>
      <c r="D141" s="112"/>
      <c r="E141" s="113"/>
      <c r="F141" s="114"/>
      <c r="G141" s="115"/>
      <c r="H141" s="116"/>
      <c r="I141" s="116"/>
      <c r="J141" s="116"/>
      <c r="K141" s="117"/>
      <c r="L141" s="117"/>
    </row>
    <row r="142" spans="1:12" s="118" customFormat="1" x14ac:dyDescent="0.25">
      <c r="A142" s="27" t="e">
        <f ca="1">CONCATENATE(_xlfn.XLOOKUP(B142,'Выпадающие списки'!B:B,'Выпадающие списки'!A:A),"-",Таблица13[[#This Row],[2]])</f>
        <v>#NAME?</v>
      </c>
      <c r="B142" s="110"/>
      <c r="C142" s="111"/>
      <c r="D142" s="112"/>
      <c r="E142" s="113"/>
      <c r="F142" s="114"/>
      <c r="G142" s="115"/>
      <c r="H142" s="116"/>
      <c r="I142" s="116"/>
      <c r="J142" s="116"/>
      <c r="K142" s="117"/>
      <c r="L142" s="117"/>
    </row>
    <row r="143" spans="1:12" s="118" customFormat="1" x14ac:dyDescent="0.25">
      <c r="A143" s="27" t="e">
        <f ca="1">CONCATENATE(_xlfn.XLOOKUP(B143,'Выпадающие списки'!B:B,'Выпадающие списки'!A:A),"-",Таблица13[[#This Row],[2]])</f>
        <v>#NAME?</v>
      </c>
      <c r="B143" s="110"/>
      <c r="C143" s="111"/>
      <c r="D143" s="112"/>
      <c r="E143" s="113"/>
      <c r="F143" s="114"/>
      <c r="G143" s="115"/>
      <c r="H143" s="116"/>
      <c r="I143" s="116"/>
      <c r="J143" s="116"/>
      <c r="K143" s="117"/>
      <c r="L143" s="117"/>
    </row>
    <row r="144" spans="1:12" s="118" customFormat="1" x14ac:dyDescent="0.25">
      <c r="A144" s="27" t="e">
        <f ca="1">CONCATENATE(_xlfn.XLOOKUP(B144,'Выпадающие списки'!B:B,'Выпадающие списки'!A:A),"-",Таблица13[[#This Row],[2]])</f>
        <v>#NAME?</v>
      </c>
      <c r="B144" s="110"/>
      <c r="C144" s="111"/>
      <c r="D144" s="112"/>
      <c r="E144" s="113"/>
      <c r="F144" s="114"/>
      <c r="G144" s="115"/>
      <c r="H144" s="116"/>
      <c r="I144" s="116"/>
      <c r="J144" s="116"/>
      <c r="K144" s="117"/>
      <c r="L144" s="117"/>
    </row>
    <row r="145" spans="1:12" s="118" customFormat="1" x14ac:dyDescent="0.25">
      <c r="A145" s="27" t="e">
        <f ca="1">CONCATENATE(_xlfn.XLOOKUP(B145,'Выпадающие списки'!B:B,'Выпадающие списки'!A:A),"-",Таблица13[[#This Row],[2]])</f>
        <v>#NAME?</v>
      </c>
      <c r="B145" s="110"/>
      <c r="C145" s="111"/>
      <c r="D145" s="112"/>
      <c r="E145" s="113"/>
      <c r="F145" s="114"/>
      <c r="G145" s="115"/>
      <c r="H145" s="116"/>
      <c r="I145" s="116"/>
      <c r="J145" s="116"/>
      <c r="K145" s="117"/>
      <c r="L145" s="117"/>
    </row>
    <row r="146" spans="1:12" s="118" customFormat="1" x14ac:dyDescent="0.25">
      <c r="A146" s="27" t="e">
        <f ca="1">CONCATENATE(_xlfn.XLOOKUP(B146,'Выпадающие списки'!B:B,'Выпадающие списки'!A:A),"-",Таблица13[[#This Row],[2]])</f>
        <v>#NAME?</v>
      </c>
      <c r="B146" s="110"/>
      <c r="C146" s="111"/>
      <c r="D146" s="112"/>
      <c r="E146" s="113"/>
      <c r="F146" s="114"/>
      <c r="G146" s="115"/>
      <c r="H146" s="116"/>
      <c r="I146" s="116"/>
      <c r="J146" s="116"/>
      <c r="K146" s="117"/>
      <c r="L146" s="117"/>
    </row>
    <row r="147" spans="1:12" s="118" customFormat="1" x14ac:dyDescent="0.25">
      <c r="A147" s="27" t="e">
        <f ca="1">CONCATENATE(_xlfn.XLOOKUP(B147,'Выпадающие списки'!B:B,'Выпадающие списки'!A:A),"-",Таблица13[[#This Row],[2]])</f>
        <v>#NAME?</v>
      </c>
      <c r="B147" s="110"/>
      <c r="C147" s="111"/>
      <c r="D147" s="112"/>
      <c r="E147" s="113"/>
      <c r="F147" s="114"/>
      <c r="G147" s="115"/>
      <c r="H147" s="116"/>
      <c r="I147" s="116"/>
      <c r="J147" s="116"/>
      <c r="K147" s="117"/>
      <c r="L147" s="117"/>
    </row>
    <row r="148" spans="1:12" s="118" customFormat="1" x14ac:dyDescent="0.25">
      <c r="A148" s="27" t="e">
        <f ca="1">CONCATENATE(_xlfn.XLOOKUP(B148,'Выпадающие списки'!B:B,'Выпадающие списки'!A:A),"-",Таблица13[[#This Row],[2]])</f>
        <v>#NAME?</v>
      </c>
      <c r="B148" s="110"/>
      <c r="C148" s="111"/>
      <c r="D148" s="112"/>
      <c r="E148" s="113"/>
      <c r="F148" s="114"/>
      <c r="G148" s="115"/>
      <c r="H148" s="116"/>
      <c r="I148" s="116"/>
      <c r="J148" s="116"/>
      <c r="K148" s="117"/>
      <c r="L148" s="117"/>
    </row>
    <row r="149" spans="1:12" s="118" customFormat="1" x14ac:dyDescent="0.25">
      <c r="A149" s="27" t="e">
        <f ca="1">CONCATENATE(_xlfn.XLOOKUP(B149,'Выпадающие списки'!B:B,'Выпадающие списки'!A:A),"-",Таблица13[[#This Row],[2]])</f>
        <v>#NAME?</v>
      </c>
      <c r="B149" s="110"/>
      <c r="C149" s="111"/>
      <c r="D149" s="112"/>
      <c r="E149" s="113"/>
      <c r="F149" s="114"/>
      <c r="G149" s="115"/>
      <c r="H149" s="116"/>
      <c r="I149" s="116"/>
      <c r="J149" s="116"/>
      <c r="K149" s="117"/>
      <c r="L149" s="117"/>
    </row>
    <row r="150" spans="1:12" s="118" customFormat="1" x14ac:dyDescent="0.25">
      <c r="A150" s="27" t="e">
        <f ca="1">CONCATENATE(_xlfn.XLOOKUP(B150,'Выпадающие списки'!B:B,'Выпадающие списки'!A:A),"-",Таблица13[[#This Row],[2]])</f>
        <v>#NAME?</v>
      </c>
      <c r="B150" s="110"/>
      <c r="C150" s="111"/>
      <c r="D150" s="112"/>
      <c r="E150" s="113"/>
      <c r="F150" s="114"/>
      <c r="G150" s="115"/>
      <c r="H150" s="116"/>
      <c r="I150" s="116"/>
      <c r="J150" s="116"/>
      <c r="K150" s="117"/>
      <c r="L150" s="117"/>
    </row>
    <row r="151" spans="1:12" s="118" customFormat="1" x14ac:dyDescent="0.25">
      <c r="A151" s="27" t="e">
        <f ca="1">CONCATENATE(_xlfn.XLOOKUP(B151,'Выпадающие списки'!B:B,'Выпадающие списки'!A:A),"-",Таблица13[[#This Row],[2]])</f>
        <v>#NAME?</v>
      </c>
      <c r="B151" s="110"/>
      <c r="C151" s="111"/>
      <c r="D151" s="112"/>
      <c r="E151" s="113"/>
      <c r="F151" s="114"/>
      <c r="G151" s="115"/>
      <c r="H151" s="116"/>
      <c r="I151" s="116"/>
      <c r="J151" s="116"/>
      <c r="K151" s="117"/>
      <c r="L151" s="117"/>
    </row>
    <row r="152" spans="1:12" s="118" customFormat="1" x14ac:dyDescent="0.25">
      <c r="A152" s="27" t="e">
        <f ca="1">CONCATENATE(_xlfn.XLOOKUP(B152,'Выпадающие списки'!B:B,'Выпадающие списки'!A:A),"-",Таблица13[[#This Row],[2]])</f>
        <v>#NAME?</v>
      </c>
      <c r="B152" s="110"/>
      <c r="C152" s="111"/>
      <c r="D152" s="112"/>
      <c r="E152" s="113"/>
      <c r="F152" s="114"/>
      <c r="G152" s="115"/>
      <c r="H152" s="116"/>
      <c r="I152" s="116"/>
      <c r="J152" s="116"/>
      <c r="K152" s="117"/>
      <c r="L152" s="117"/>
    </row>
    <row r="153" spans="1:12" s="118" customFormat="1" x14ac:dyDescent="0.25">
      <c r="A153" s="27" t="e">
        <f ca="1">CONCATENATE(_xlfn.XLOOKUP(B153,'Выпадающие списки'!B:B,'Выпадающие списки'!A:A),"-",Таблица13[[#This Row],[2]])</f>
        <v>#NAME?</v>
      </c>
      <c r="B153" s="110"/>
      <c r="C153" s="111"/>
      <c r="D153" s="112"/>
      <c r="E153" s="113"/>
      <c r="F153" s="114"/>
      <c r="G153" s="115"/>
      <c r="H153" s="116"/>
      <c r="I153" s="116"/>
      <c r="J153" s="116"/>
      <c r="K153" s="117"/>
      <c r="L153" s="117"/>
    </row>
    <row r="154" spans="1:12" s="118" customFormat="1" x14ac:dyDescent="0.25">
      <c r="A154" s="27" t="e">
        <f ca="1">CONCATENATE(_xlfn.XLOOKUP(B154,'Выпадающие списки'!B:B,'Выпадающие списки'!A:A),"-",Таблица13[[#This Row],[2]])</f>
        <v>#NAME?</v>
      </c>
      <c r="B154" s="110"/>
      <c r="C154" s="111"/>
      <c r="D154" s="112"/>
      <c r="E154" s="113"/>
      <c r="F154" s="114"/>
      <c r="G154" s="115"/>
      <c r="H154" s="116"/>
      <c r="I154" s="116"/>
      <c r="J154" s="116"/>
      <c r="K154" s="117"/>
      <c r="L154" s="117"/>
    </row>
    <row r="155" spans="1:12" s="118" customFormat="1" x14ac:dyDescent="0.25">
      <c r="A155" s="27" t="e">
        <f ca="1">CONCATENATE(_xlfn.XLOOKUP(B155,'Выпадающие списки'!B:B,'Выпадающие списки'!A:A),"-",Таблица13[[#This Row],[2]])</f>
        <v>#NAME?</v>
      </c>
      <c r="B155" s="110"/>
      <c r="C155" s="111"/>
      <c r="D155" s="112"/>
      <c r="E155" s="113"/>
      <c r="F155" s="114"/>
      <c r="G155" s="115"/>
      <c r="H155" s="116"/>
      <c r="I155" s="116"/>
      <c r="J155" s="116"/>
      <c r="K155" s="117"/>
      <c r="L155" s="117"/>
    </row>
    <row r="156" spans="1:12" s="118" customFormat="1" x14ac:dyDescent="0.25">
      <c r="A156" s="27" t="e">
        <f ca="1">CONCATENATE(_xlfn.XLOOKUP(B156,'Выпадающие списки'!B:B,'Выпадающие списки'!A:A),"-",Таблица13[[#This Row],[2]])</f>
        <v>#NAME?</v>
      </c>
      <c r="B156" s="110"/>
      <c r="C156" s="111"/>
      <c r="D156" s="112"/>
      <c r="E156" s="113"/>
      <c r="F156" s="114"/>
      <c r="G156" s="115"/>
      <c r="H156" s="116"/>
      <c r="I156" s="116"/>
      <c r="J156" s="116"/>
      <c r="K156" s="117"/>
      <c r="L156" s="117"/>
    </row>
    <row r="157" spans="1:12" s="118" customFormat="1" x14ac:dyDescent="0.25">
      <c r="A157" s="27" t="e">
        <f ca="1">CONCATENATE(_xlfn.XLOOKUP(B157,'Выпадающие списки'!B:B,'Выпадающие списки'!A:A),"-",Таблица13[[#This Row],[2]])</f>
        <v>#NAME?</v>
      </c>
      <c r="B157" s="110"/>
      <c r="C157" s="111"/>
      <c r="D157" s="112"/>
      <c r="E157" s="113"/>
      <c r="F157" s="114"/>
      <c r="G157" s="115"/>
      <c r="H157" s="116"/>
      <c r="I157" s="116"/>
      <c r="J157" s="116"/>
      <c r="K157" s="117"/>
      <c r="L157" s="117"/>
    </row>
    <row r="158" spans="1:12" s="118" customFormat="1" x14ac:dyDescent="0.25">
      <c r="A158" s="27" t="e">
        <f ca="1">CONCATENATE(_xlfn.XLOOKUP(B158,'Выпадающие списки'!B:B,'Выпадающие списки'!A:A),"-",Таблица13[[#This Row],[2]])</f>
        <v>#NAME?</v>
      </c>
      <c r="B158" s="110"/>
      <c r="C158" s="111"/>
      <c r="D158" s="112"/>
      <c r="E158" s="113"/>
      <c r="F158" s="114"/>
      <c r="G158" s="115"/>
      <c r="H158" s="116"/>
      <c r="I158" s="116"/>
      <c r="J158" s="116"/>
      <c r="K158" s="117"/>
      <c r="L158" s="117"/>
    </row>
    <row r="159" spans="1:12" s="118" customFormat="1" x14ac:dyDescent="0.25">
      <c r="A159" s="27" t="e">
        <f ca="1">CONCATENATE(_xlfn.XLOOKUP(B159,'Выпадающие списки'!B:B,'Выпадающие списки'!A:A),"-",Таблица13[[#This Row],[2]])</f>
        <v>#NAME?</v>
      </c>
      <c r="B159" s="110"/>
      <c r="C159" s="111"/>
      <c r="D159" s="112"/>
      <c r="E159" s="113"/>
      <c r="F159" s="114"/>
      <c r="G159" s="115"/>
      <c r="H159" s="116"/>
      <c r="I159" s="116"/>
      <c r="J159" s="116"/>
      <c r="K159" s="117"/>
      <c r="L159" s="117"/>
    </row>
    <row r="160" spans="1:12" s="118" customFormat="1" x14ac:dyDescent="0.25">
      <c r="A160" s="27" t="e">
        <f ca="1">CONCATENATE(_xlfn.XLOOKUP(B160,'Выпадающие списки'!B:B,'Выпадающие списки'!A:A),"-",Таблица13[[#This Row],[2]])</f>
        <v>#NAME?</v>
      </c>
      <c r="B160" s="110"/>
      <c r="C160" s="111"/>
      <c r="D160" s="112"/>
      <c r="E160" s="113"/>
      <c r="F160" s="114"/>
      <c r="G160" s="115"/>
      <c r="H160" s="116"/>
      <c r="I160" s="116"/>
      <c r="J160" s="116"/>
      <c r="K160" s="117"/>
      <c r="L160" s="117"/>
    </row>
    <row r="161" spans="1:12" s="118" customFormat="1" x14ac:dyDescent="0.25">
      <c r="A161" s="27" t="e">
        <f ca="1">CONCATENATE(_xlfn.XLOOKUP(B161,'Выпадающие списки'!B:B,'Выпадающие списки'!A:A),"-",Таблица13[[#This Row],[2]])</f>
        <v>#NAME?</v>
      </c>
      <c r="B161" s="110"/>
      <c r="C161" s="111"/>
      <c r="D161" s="112"/>
      <c r="E161" s="113"/>
      <c r="F161" s="114"/>
      <c r="G161" s="115"/>
      <c r="H161" s="116"/>
      <c r="I161" s="116"/>
      <c r="J161" s="116"/>
      <c r="K161" s="117"/>
      <c r="L161" s="117"/>
    </row>
    <row r="162" spans="1:12" s="118" customFormat="1" x14ac:dyDescent="0.25">
      <c r="A162" s="27" t="e">
        <f ca="1">CONCATENATE(_xlfn.XLOOKUP(B162,'Выпадающие списки'!B:B,'Выпадающие списки'!A:A),"-",Таблица13[[#This Row],[2]])</f>
        <v>#NAME?</v>
      </c>
      <c r="B162" s="110"/>
      <c r="C162" s="111"/>
      <c r="D162" s="112"/>
      <c r="E162" s="113"/>
      <c r="F162" s="114"/>
      <c r="G162" s="115"/>
      <c r="H162" s="116"/>
      <c r="I162" s="116"/>
      <c r="J162" s="116"/>
      <c r="K162" s="117"/>
      <c r="L162" s="117"/>
    </row>
    <row r="163" spans="1:12" s="118" customFormat="1" x14ac:dyDescent="0.25">
      <c r="A163" s="27" t="e">
        <f ca="1">CONCATENATE(_xlfn.XLOOKUP(B163,'Выпадающие списки'!B:B,'Выпадающие списки'!A:A),"-",Таблица13[[#This Row],[2]])</f>
        <v>#NAME?</v>
      </c>
      <c r="B163" s="110"/>
      <c r="C163" s="111"/>
      <c r="D163" s="112"/>
      <c r="E163" s="113"/>
      <c r="F163" s="114"/>
      <c r="G163" s="115"/>
      <c r="H163" s="116"/>
      <c r="I163" s="116"/>
      <c r="J163" s="116"/>
      <c r="K163" s="117"/>
      <c r="L163" s="117"/>
    </row>
    <row r="164" spans="1:12" s="118" customFormat="1" x14ac:dyDescent="0.25">
      <c r="A164" s="27" t="e">
        <f ca="1">CONCATENATE(_xlfn.XLOOKUP(B164,'Выпадающие списки'!B:B,'Выпадающие списки'!A:A),"-",Таблица13[[#This Row],[2]])</f>
        <v>#NAME?</v>
      </c>
      <c r="B164" s="110"/>
      <c r="C164" s="111"/>
      <c r="D164" s="112"/>
      <c r="E164" s="113"/>
      <c r="F164" s="114"/>
      <c r="G164" s="115"/>
      <c r="H164" s="116"/>
      <c r="I164" s="116"/>
      <c r="J164" s="116"/>
      <c r="K164" s="117"/>
      <c r="L164" s="117"/>
    </row>
    <row r="165" spans="1:12" s="118" customFormat="1" x14ac:dyDescent="0.25">
      <c r="A165" s="27" t="e">
        <f ca="1">CONCATENATE(_xlfn.XLOOKUP(B165,'Выпадающие списки'!B:B,'Выпадающие списки'!A:A),"-",Таблица13[[#This Row],[2]])</f>
        <v>#NAME?</v>
      </c>
      <c r="B165" s="110"/>
      <c r="C165" s="111"/>
      <c r="D165" s="112"/>
      <c r="E165" s="113"/>
      <c r="F165" s="114"/>
      <c r="G165" s="115"/>
      <c r="H165" s="116"/>
      <c r="I165" s="116"/>
      <c r="J165" s="116"/>
      <c r="K165" s="117"/>
      <c r="L165" s="117"/>
    </row>
    <row r="166" spans="1:12" s="118" customFormat="1" x14ac:dyDescent="0.25">
      <c r="A166" s="27" t="e">
        <f ca="1">CONCATENATE(_xlfn.XLOOKUP(B166,'Выпадающие списки'!B:B,'Выпадающие списки'!A:A),"-",Таблица13[[#This Row],[2]])</f>
        <v>#NAME?</v>
      </c>
      <c r="B166" s="110"/>
      <c r="C166" s="111"/>
      <c r="D166" s="112"/>
      <c r="E166" s="113"/>
      <c r="F166" s="114"/>
      <c r="G166" s="115"/>
      <c r="H166" s="116"/>
      <c r="I166" s="116"/>
      <c r="J166" s="116"/>
      <c r="K166" s="117"/>
      <c r="L166" s="117"/>
    </row>
    <row r="167" spans="1:12" s="118" customFormat="1" x14ac:dyDescent="0.25">
      <c r="A167" s="27" t="e">
        <f ca="1">CONCATENATE(_xlfn.XLOOKUP(B167,'Выпадающие списки'!B:B,'Выпадающие списки'!A:A),"-",Таблица13[[#This Row],[2]])</f>
        <v>#NAME?</v>
      </c>
      <c r="B167" s="110"/>
      <c r="C167" s="111"/>
      <c r="D167" s="112"/>
      <c r="E167" s="113"/>
      <c r="F167" s="114"/>
      <c r="G167" s="115"/>
      <c r="H167" s="116"/>
      <c r="I167" s="116"/>
      <c r="J167" s="116"/>
      <c r="K167" s="117"/>
      <c r="L167" s="117"/>
    </row>
    <row r="168" spans="1:12" s="118" customFormat="1" x14ac:dyDescent="0.25">
      <c r="A168" s="27" t="e">
        <f ca="1">CONCATENATE(_xlfn.XLOOKUP(B168,'Выпадающие списки'!B:B,'Выпадающие списки'!A:A),"-",Таблица13[[#This Row],[2]])</f>
        <v>#NAME?</v>
      </c>
      <c r="B168" s="110"/>
      <c r="C168" s="111"/>
      <c r="D168" s="112"/>
      <c r="E168" s="113"/>
      <c r="F168" s="114"/>
      <c r="G168" s="115"/>
      <c r="H168" s="116"/>
      <c r="I168" s="116"/>
      <c r="J168" s="116"/>
      <c r="K168" s="117"/>
      <c r="L168" s="117"/>
    </row>
    <row r="169" spans="1:12" s="118" customFormat="1" x14ac:dyDescent="0.25">
      <c r="A169" s="27" t="e">
        <f ca="1">CONCATENATE(_xlfn.XLOOKUP(B169,'Выпадающие списки'!B:B,'Выпадающие списки'!A:A),"-",Таблица13[[#This Row],[2]])</f>
        <v>#NAME?</v>
      </c>
      <c r="B169" s="110"/>
      <c r="C169" s="111"/>
      <c r="D169" s="112"/>
      <c r="E169" s="113"/>
      <c r="F169" s="114"/>
      <c r="G169" s="115"/>
      <c r="H169" s="116"/>
      <c r="I169" s="116"/>
      <c r="J169" s="116"/>
      <c r="K169" s="117"/>
      <c r="L169" s="117"/>
    </row>
    <row r="170" spans="1:12" s="118" customFormat="1" x14ac:dyDescent="0.25">
      <c r="A170" s="27" t="e">
        <f ca="1">CONCATENATE(_xlfn.XLOOKUP(B170,'Выпадающие списки'!B:B,'Выпадающие списки'!A:A),"-",Таблица13[[#This Row],[2]])</f>
        <v>#NAME?</v>
      </c>
      <c r="B170" s="110"/>
      <c r="C170" s="111"/>
      <c r="D170" s="112"/>
      <c r="E170" s="113"/>
      <c r="F170" s="114"/>
      <c r="G170" s="115"/>
      <c r="H170" s="116"/>
      <c r="I170" s="116"/>
      <c r="J170" s="116"/>
      <c r="K170" s="117"/>
      <c r="L170" s="117"/>
    </row>
    <row r="171" spans="1:12" s="118" customFormat="1" x14ac:dyDescent="0.25">
      <c r="A171" s="27" t="e">
        <f ca="1">CONCATENATE(_xlfn.XLOOKUP(B171,'Выпадающие списки'!B:B,'Выпадающие списки'!A:A),"-",Таблица13[[#This Row],[2]])</f>
        <v>#NAME?</v>
      </c>
      <c r="B171" s="110"/>
      <c r="C171" s="111"/>
      <c r="D171" s="112"/>
      <c r="E171" s="113"/>
      <c r="F171" s="114"/>
      <c r="G171" s="115"/>
      <c r="H171" s="116"/>
      <c r="I171" s="116"/>
      <c r="J171" s="116"/>
      <c r="K171" s="117"/>
      <c r="L171" s="117"/>
    </row>
    <row r="172" spans="1:12" s="118" customFormat="1" x14ac:dyDescent="0.25">
      <c r="A172" s="27" t="e">
        <f ca="1">CONCATENATE(_xlfn.XLOOKUP(B172,'Выпадающие списки'!B:B,'Выпадающие списки'!A:A),"-",Таблица13[[#This Row],[2]])</f>
        <v>#NAME?</v>
      </c>
      <c r="B172" s="110"/>
      <c r="C172" s="111"/>
      <c r="D172" s="112"/>
      <c r="E172" s="113"/>
      <c r="F172" s="114"/>
      <c r="G172" s="115"/>
      <c r="H172" s="116"/>
      <c r="I172" s="116"/>
      <c r="J172" s="116"/>
      <c r="K172" s="117"/>
      <c r="L172" s="117"/>
    </row>
    <row r="173" spans="1:12" s="118" customFormat="1" x14ac:dyDescent="0.25">
      <c r="A173" s="27" t="e">
        <f ca="1">CONCATENATE(_xlfn.XLOOKUP(B173,'Выпадающие списки'!B:B,'Выпадающие списки'!A:A),"-",Таблица13[[#This Row],[2]])</f>
        <v>#NAME?</v>
      </c>
      <c r="B173" s="110"/>
      <c r="C173" s="111"/>
      <c r="D173" s="112"/>
      <c r="E173" s="113"/>
      <c r="F173" s="114"/>
      <c r="G173" s="115"/>
      <c r="H173" s="116"/>
      <c r="I173" s="116"/>
      <c r="J173" s="116"/>
      <c r="K173" s="117"/>
      <c r="L173" s="117"/>
    </row>
    <row r="174" spans="1:12" s="118" customFormat="1" x14ac:dyDescent="0.25">
      <c r="A174" s="27" t="e">
        <f ca="1">CONCATENATE(_xlfn.XLOOKUP(B174,'Выпадающие списки'!B:B,'Выпадающие списки'!A:A),"-",Таблица13[[#This Row],[2]])</f>
        <v>#NAME?</v>
      </c>
      <c r="B174" s="110"/>
      <c r="C174" s="111"/>
      <c r="D174" s="112"/>
      <c r="E174" s="113"/>
      <c r="F174" s="114"/>
      <c r="G174" s="115"/>
      <c r="H174" s="116"/>
      <c r="I174" s="116"/>
      <c r="J174" s="116"/>
      <c r="K174" s="117"/>
      <c r="L174" s="117"/>
    </row>
    <row r="175" spans="1:12" s="118" customFormat="1" x14ac:dyDescent="0.25">
      <c r="A175" s="27" t="e">
        <f ca="1">CONCATENATE(_xlfn.XLOOKUP(B175,'Выпадающие списки'!B:B,'Выпадающие списки'!A:A),"-",Таблица13[[#This Row],[2]])</f>
        <v>#NAME?</v>
      </c>
      <c r="B175" s="110"/>
      <c r="C175" s="111"/>
      <c r="D175" s="112"/>
      <c r="E175" s="113"/>
      <c r="F175" s="114"/>
      <c r="G175" s="115"/>
      <c r="H175" s="116"/>
      <c r="I175" s="116"/>
      <c r="J175" s="116"/>
      <c r="K175" s="117"/>
      <c r="L175" s="117"/>
    </row>
    <row r="176" spans="1:12" s="118" customFormat="1" x14ac:dyDescent="0.25">
      <c r="A176" s="27" t="e">
        <f ca="1">CONCATENATE(_xlfn.XLOOKUP(B176,'Выпадающие списки'!B:B,'Выпадающие списки'!A:A),"-",Таблица13[[#This Row],[2]])</f>
        <v>#NAME?</v>
      </c>
      <c r="B176" s="110"/>
      <c r="C176" s="111"/>
      <c r="D176" s="112"/>
      <c r="E176" s="113"/>
      <c r="F176" s="114"/>
      <c r="G176" s="115"/>
      <c r="H176" s="116"/>
      <c r="I176" s="116"/>
      <c r="J176" s="116"/>
      <c r="K176" s="117"/>
      <c r="L176" s="117"/>
    </row>
    <row r="177" spans="1:12" s="118" customFormat="1" x14ac:dyDescent="0.25">
      <c r="A177" s="27" t="e">
        <f ca="1">CONCATENATE(_xlfn.XLOOKUP(B177,'Выпадающие списки'!B:B,'Выпадающие списки'!A:A),"-",Таблица13[[#This Row],[2]])</f>
        <v>#NAME?</v>
      </c>
      <c r="B177" s="110"/>
      <c r="C177" s="111"/>
      <c r="D177" s="112"/>
      <c r="E177" s="113"/>
      <c r="F177" s="114"/>
      <c r="G177" s="115"/>
      <c r="H177" s="116"/>
      <c r="I177" s="116"/>
      <c r="J177" s="116"/>
      <c r="K177" s="117"/>
      <c r="L177" s="117"/>
    </row>
    <row r="178" spans="1:12" s="118" customFormat="1" x14ac:dyDescent="0.25">
      <c r="A178" s="27" t="e">
        <f ca="1">CONCATENATE(_xlfn.XLOOKUP(B178,'Выпадающие списки'!B:B,'Выпадающие списки'!A:A),"-",Таблица13[[#This Row],[2]])</f>
        <v>#NAME?</v>
      </c>
      <c r="B178" s="110"/>
      <c r="C178" s="111"/>
      <c r="D178" s="112"/>
      <c r="E178" s="113"/>
      <c r="F178" s="114"/>
      <c r="G178" s="115"/>
      <c r="H178" s="116"/>
      <c r="I178" s="116"/>
      <c r="J178" s="116"/>
      <c r="K178" s="117"/>
      <c r="L178" s="117"/>
    </row>
    <row r="179" spans="1:12" s="118" customFormat="1" x14ac:dyDescent="0.25">
      <c r="A179" s="27" t="e">
        <f ca="1">CONCATENATE(_xlfn.XLOOKUP(B179,'Выпадающие списки'!B:B,'Выпадающие списки'!A:A),"-",Таблица13[[#This Row],[2]])</f>
        <v>#NAME?</v>
      </c>
      <c r="B179" s="110"/>
      <c r="C179" s="111"/>
      <c r="D179" s="112"/>
      <c r="E179" s="113"/>
      <c r="F179" s="114"/>
      <c r="G179" s="115"/>
      <c r="H179" s="116"/>
      <c r="I179" s="116"/>
      <c r="J179" s="116"/>
      <c r="K179" s="117"/>
      <c r="L179" s="117"/>
    </row>
    <row r="180" spans="1:12" s="118" customFormat="1" x14ac:dyDescent="0.25">
      <c r="A180" s="27" t="e">
        <f ca="1">CONCATENATE(_xlfn.XLOOKUP(B180,'Выпадающие списки'!B:B,'Выпадающие списки'!A:A),"-",Таблица13[[#This Row],[2]])</f>
        <v>#NAME?</v>
      </c>
      <c r="B180" s="110"/>
      <c r="C180" s="111"/>
      <c r="D180" s="112"/>
      <c r="E180" s="113"/>
      <c r="F180" s="114"/>
      <c r="G180" s="115"/>
      <c r="H180" s="116"/>
      <c r="I180" s="116"/>
      <c r="J180" s="116"/>
      <c r="K180" s="117"/>
      <c r="L180" s="117"/>
    </row>
    <row r="181" spans="1:12" s="118" customFormat="1" x14ac:dyDescent="0.25">
      <c r="A181" s="27" t="e">
        <f ca="1">CONCATENATE(_xlfn.XLOOKUP(B181,'Выпадающие списки'!B:B,'Выпадающие списки'!A:A),"-",Таблица13[[#This Row],[2]])</f>
        <v>#NAME?</v>
      </c>
      <c r="B181" s="110"/>
      <c r="C181" s="111"/>
      <c r="D181" s="112"/>
      <c r="E181" s="113"/>
      <c r="F181" s="114"/>
      <c r="G181" s="115"/>
      <c r="H181" s="116"/>
      <c r="I181" s="116"/>
      <c r="J181" s="116"/>
      <c r="K181" s="117"/>
      <c r="L181" s="117"/>
    </row>
    <row r="182" spans="1:12" s="118" customFormat="1" x14ac:dyDescent="0.25">
      <c r="A182" s="27" t="e">
        <f ca="1">CONCATENATE(_xlfn.XLOOKUP(B182,'Выпадающие списки'!B:B,'Выпадающие списки'!A:A),"-",Таблица13[[#This Row],[2]])</f>
        <v>#NAME?</v>
      </c>
      <c r="B182" s="110"/>
      <c r="C182" s="111"/>
      <c r="D182" s="112"/>
      <c r="E182" s="113"/>
      <c r="F182" s="114"/>
      <c r="G182" s="115"/>
      <c r="H182" s="116"/>
      <c r="I182" s="116"/>
      <c r="J182" s="116"/>
      <c r="K182" s="117"/>
      <c r="L182" s="117"/>
    </row>
    <row r="183" spans="1:12" s="118" customFormat="1" x14ac:dyDescent="0.25">
      <c r="A183" s="27" t="e">
        <f ca="1">CONCATENATE(_xlfn.XLOOKUP(B183,'Выпадающие списки'!B:B,'Выпадающие списки'!A:A),"-",Таблица13[[#This Row],[2]])</f>
        <v>#NAME?</v>
      </c>
      <c r="B183" s="110"/>
      <c r="C183" s="111"/>
      <c r="D183" s="112"/>
      <c r="E183" s="113"/>
      <c r="F183" s="114"/>
      <c r="G183" s="115"/>
      <c r="H183" s="116"/>
      <c r="I183" s="116"/>
      <c r="J183" s="116"/>
      <c r="K183" s="117"/>
      <c r="L183" s="117"/>
    </row>
    <row r="184" spans="1:12" s="118" customFormat="1" x14ac:dyDescent="0.25">
      <c r="A184" s="27" t="e">
        <f ca="1">CONCATENATE(_xlfn.XLOOKUP(B184,'Выпадающие списки'!B:B,'Выпадающие списки'!A:A),"-",Таблица13[[#This Row],[2]])</f>
        <v>#NAME?</v>
      </c>
      <c r="B184" s="110"/>
      <c r="C184" s="111"/>
      <c r="D184" s="112"/>
      <c r="E184" s="113"/>
      <c r="F184" s="114"/>
      <c r="G184" s="115"/>
      <c r="H184" s="116"/>
      <c r="I184" s="116"/>
      <c r="J184" s="116"/>
      <c r="K184" s="117"/>
      <c r="L184" s="117"/>
    </row>
    <row r="185" spans="1:12" s="118" customFormat="1" x14ac:dyDescent="0.25">
      <c r="A185" s="27" t="e">
        <f ca="1">CONCATENATE(_xlfn.XLOOKUP(B185,'Выпадающие списки'!B:B,'Выпадающие списки'!A:A),"-",Таблица13[[#This Row],[2]])</f>
        <v>#NAME?</v>
      </c>
      <c r="B185" s="110"/>
      <c r="C185" s="111"/>
      <c r="D185" s="112"/>
      <c r="E185" s="113"/>
      <c r="F185" s="114"/>
      <c r="G185" s="115"/>
      <c r="H185" s="116"/>
      <c r="I185" s="116"/>
      <c r="J185" s="116"/>
      <c r="K185" s="117"/>
      <c r="L185" s="117"/>
    </row>
    <row r="186" spans="1:12" s="118" customFormat="1" x14ac:dyDescent="0.25">
      <c r="A186" s="27" t="e">
        <f ca="1">CONCATENATE(_xlfn.XLOOKUP(B186,'Выпадающие списки'!B:B,'Выпадающие списки'!A:A),"-",Таблица13[[#This Row],[2]])</f>
        <v>#NAME?</v>
      </c>
      <c r="B186" s="110"/>
      <c r="C186" s="111"/>
      <c r="D186" s="112"/>
      <c r="E186" s="113"/>
      <c r="F186" s="114"/>
      <c r="G186" s="115"/>
      <c r="H186" s="116"/>
      <c r="I186" s="116"/>
      <c r="J186" s="116"/>
      <c r="K186" s="117"/>
      <c r="L186" s="117"/>
    </row>
    <row r="187" spans="1:12" s="118" customFormat="1" x14ac:dyDescent="0.25">
      <c r="A187" s="27" t="e">
        <f ca="1">CONCATENATE(_xlfn.XLOOKUP(B187,'Выпадающие списки'!B:B,'Выпадающие списки'!A:A),"-",Таблица13[[#This Row],[2]])</f>
        <v>#NAME?</v>
      </c>
      <c r="B187" s="110"/>
      <c r="C187" s="111"/>
      <c r="D187" s="112"/>
      <c r="E187" s="113"/>
      <c r="F187" s="114"/>
      <c r="G187" s="115"/>
      <c r="H187" s="116"/>
      <c r="I187" s="116"/>
      <c r="J187" s="116"/>
      <c r="K187" s="117"/>
      <c r="L187" s="117"/>
    </row>
    <row r="188" spans="1:12" s="118" customFormat="1" x14ac:dyDescent="0.25">
      <c r="A188" s="27" t="e">
        <f ca="1">CONCATENATE(_xlfn.XLOOKUP(B188,'Выпадающие списки'!B:B,'Выпадающие списки'!A:A),"-",Таблица13[[#This Row],[2]])</f>
        <v>#NAME?</v>
      </c>
      <c r="B188" s="110"/>
      <c r="C188" s="111"/>
      <c r="D188" s="112"/>
      <c r="E188" s="113"/>
      <c r="F188" s="114"/>
      <c r="G188" s="115"/>
      <c r="H188" s="116"/>
      <c r="I188" s="116"/>
      <c r="J188" s="116"/>
      <c r="K188" s="117"/>
      <c r="L188" s="117"/>
    </row>
    <row r="189" spans="1:12" s="118" customFormat="1" x14ac:dyDescent="0.25">
      <c r="A189" s="27" t="e">
        <f ca="1">CONCATENATE(_xlfn.XLOOKUP(B189,'Выпадающие списки'!B:B,'Выпадающие списки'!A:A),"-",Таблица13[[#This Row],[2]])</f>
        <v>#NAME?</v>
      </c>
      <c r="B189" s="110"/>
      <c r="C189" s="111"/>
      <c r="D189" s="112"/>
      <c r="E189" s="113"/>
      <c r="F189" s="114"/>
      <c r="G189" s="115"/>
      <c r="H189" s="116"/>
      <c r="I189" s="116"/>
      <c r="J189" s="116"/>
      <c r="K189" s="117"/>
      <c r="L189" s="117"/>
    </row>
    <row r="190" spans="1:12" s="118" customFormat="1" x14ac:dyDescent="0.25">
      <c r="A190" s="27" t="e">
        <f ca="1">CONCATENATE(_xlfn.XLOOKUP(B190,'Выпадающие списки'!B:B,'Выпадающие списки'!A:A),"-",Таблица13[[#This Row],[2]])</f>
        <v>#NAME?</v>
      </c>
      <c r="B190" s="110"/>
      <c r="C190" s="111"/>
      <c r="D190" s="112"/>
      <c r="E190" s="113"/>
      <c r="F190" s="114"/>
      <c r="G190" s="115"/>
      <c r="H190" s="116"/>
      <c r="I190" s="116"/>
      <c r="J190" s="116"/>
      <c r="K190" s="117"/>
      <c r="L190" s="117"/>
    </row>
    <row r="191" spans="1:12" s="118" customFormat="1" x14ac:dyDescent="0.25">
      <c r="A191" s="27" t="e">
        <f ca="1">CONCATENATE(_xlfn.XLOOKUP(B191,'Выпадающие списки'!B:B,'Выпадающие списки'!A:A),"-",Таблица13[[#This Row],[2]])</f>
        <v>#NAME?</v>
      </c>
      <c r="B191" s="110"/>
      <c r="C191" s="111"/>
      <c r="D191" s="112"/>
      <c r="E191" s="113"/>
      <c r="F191" s="114"/>
      <c r="G191" s="115"/>
      <c r="H191" s="116"/>
      <c r="I191" s="116"/>
      <c r="J191" s="116"/>
      <c r="K191" s="117"/>
      <c r="L191" s="117"/>
    </row>
    <row r="192" spans="1:12" s="118" customFormat="1" x14ac:dyDescent="0.25">
      <c r="A192" s="27" t="e">
        <f ca="1">CONCATENATE(_xlfn.XLOOKUP(B192,'Выпадающие списки'!B:B,'Выпадающие списки'!A:A),"-",Таблица13[[#This Row],[2]])</f>
        <v>#NAME?</v>
      </c>
      <c r="B192" s="110"/>
      <c r="C192" s="111"/>
      <c r="D192" s="112"/>
      <c r="E192" s="113"/>
      <c r="F192" s="114"/>
      <c r="G192" s="115"/>
      <c r="H192" s="116"/>
      <c r="I192" s="116"/>
      <c r="J192" s="116"/>
      <c r="K192" s="117"/>
      <c r="L192" s="117"/>
    </row>
    <row r="193" spans="1:12" s="118" customFormat="1" x14ac:dyDescent="0.25">
      <c r="A193" s="27" t="e">
        <f ca="1">CONCATENATE(_xlfn.XLOOKUP(B193,'Выпадающие списки'!B:B,'Выпадающие списки'!A:A),"-",Таблица13[[#This Row],[2]])</f>
        <v>#NAME?</v>
      </c>
      <c r="B193" s="110"/>
      <c r="C193" s="111"/>
      <c r="D193" s="112"/>
      <c r="E193" s="113"/>
      <c r="F193" s="114"/>
      <c r="G193" s="115"/>
      <c r="H193" s="116"/>
      <c r="I193" s="116"/>
      <c r="J193" s="116"/>
      <c r="K193" s="117"/>
      <c r="L193" s="117"/>
    </row>
    <row r="194" spans="1:12" s="118" customFormat="1" x14ac:dyDescent="0.25">
      <c r="A194" s="27" t="e">
        <f ca="1">CONCATENATE(_xlfn.XLOOKUP(B194,'Выпадающие списки'!B:B,'Выпадающие списки'!A:A),"-",Таблица13[[#This Row],[2]])</f>
        <v>#NAME?</v>
      </c>
      <c r="B194" s="110"/>
      <c r="C194" s="111"/>
      <c r="D194" s="112"/>
      <c r="E194" s="113"/>
      <c r="F194" s="114"/>
      <c r="G194" s="115"/>
      <c r="H194" s="116"/>
      <c r="I194" s="116"/>
      <c r="J194" s="116"/>
      <c r="K194" s="117"/>
      <c r="L194" s="117"/>
    </row>
    <row r="195" spans="1:12" s="118" customFormat="1" x14ac:dyDescent="0.25">
      <c r="A195" s="27" t="e">
        <f ca="1">CONCATENATE(_xlfn.XLOOKUP(B195,'Выпадающие списки'!B:B,'Выпадающие списки'!A:A),"-",Таблица13[[#This Row],[2]])</f>
        <v>#NAME?</v>
      </c>
      <c r="B195" s="110"/>
      <c r="C195" s="111"/>
      <c r="D195" s="112"/>
      <c r="E195" s="113"/>
      <c r="F195" s="114"/>
      <c r="G195" s="115"/>
      <c r="H195" s="116"/>
      <c r="I195" s="116"/>
      <c r="J195" s="116"/>
      <c r="K195" s="117"/>
      <c r="L195" s="117"/>
    </row>
    <row r="196" spans="1:12" s="118" customFormat="1" x14ac:dyDescent="0.25">
      <c r="A196" s="27" t="e">
        <f ca="1">CONCATENATE(_xlfn.XLOOKUP(B196,'Выпадающие списки'!B:B,'Выпадающие списки'!A:A),"-",Таблица13[[#This Row],[2]])</f>
        <v>#NAME?</v>
      </c>
      <c r="B196" s="110"/>
      <c r="C196" s="111"/>
      <c r="D196" s="112"/>
      <c r="E196" s="113"/>
      <c r="F196" s="114"/>
      <c r="G196" s="115"/>
      <c r="H196" s="116"/>
      <c r="I196" s="116"/>
      <c r="J196" s="116"/>
      <c r="K196" s="117"/>
      <c r="L196" s="117"/>
    </row>
    <row r="197" spans="1:12" s="118" customFormat="1" x14ac:dyDescent="0.25">
      <c r="A197" s="27" t="e">
        <f ca="1">CONCATENATE(_xlfn.XLOOKUP(B197,'Выпадающие списки'!B:B,'Выпадающие списки'!A:A),"-",Таблица13[[#This Row],[2]])</f>
        <v>#NAME?</v>
      </c>
      <c r="B197" s="110"/>
      <c r="C197" s="111"/>
      <c r="D197" s="112"/>
      <c r="E197" s="113"/>
      <c r="F197" s="114"/>
      <c r="G197" s="115"/>
      <c r="H197" s="116"/>
      <c r="I197" s="116"/>
      <c r="J197" s="116"/>
      <c r="K197" s="117"/>
      <c r="L197" s="117"/>
    </row>
    <row r="198" spans="1:12" s="118" customFormat="1" x14ac:dyDescent="0.25">
      <c r="A198" s="27" t="e">
        <f ca="1">CONCATENATE(_xlfn.XLOOKUP(B198,'Выпадающие списки'!B:B,'Выпадающие списки'!A:A),"-",Таблица13[[#This Row],[2]])</f>
        <v>#NAME?</v>
      </c>
      <c r="B198" s="110"/>
      <c r="C198" s="111"/>
      <c r="D198" s="112"/>
      <c r="E198" s="113"/>
      <c r="F198" s="114"/>
      <c r="G198" s="115"/>
      <c r="H198" s="116"/>
      <c r="I198" s="116"/>
      <c r="J198" s="116"/>
      <c r="K198" s="117"/>
      <c r="L198" s="117"/>
    </row>
    <row r="199" spans="1:12" s="118" customFormat="1" x14ac:dyDescent="0.25">
      <c r="A199" s="27" t="e">
        <f ca="1">CONCATENATE(_xlfn.XLOOKUP(B199,'Выпадающие списки'!B:B,'Выпадающие списки'!A:A),"-",Таблица13[[#This Row],[2]])</f>
        <v>#NAME?</v>
      </c>
      <c r="B199" s="110"/>
      <c r="C199" s="111"/>
      <c r="D199" s="112"/>
      <c r="E199" s="113"/>
      <c r="F199" s="114"/>
      <c r="G199" s="115"/>
      <c r="H199" s="116"/>
      <c r="I199" s="116"/>
      <c r="J199" s="116"/>
      <c r="K199" s="117"/>
      <c r="L199" s="117"/>
    </row>
    <row r="200" spans="1:12" s="118" customFormat="1" x14ac:dyDescent="0.25">
      <c r="A200" s="27" t="e">
        <f ca="1">CONCATENATE(_xlfn.XLOOKUP(B200,'Выпадающие списки'!B:B,'Выпадающие списки'!A:A),"-",Таблица13[[#This Row],[2]])</f>
        <v>#NAME?</v>
      </c>
      <c r="B200" s="110"/>
      <c r="C200" s="111"/>
      <c r="D200" s="112"/>
      <c r="E200" s="113"/>
      <c r="F200" s="114"/>
      <c r="G200" s="115"/>
      <c r="H200" s="116"/>
      <c r="I200" s="116"/>
      <c r="J200" s="116"/>
      <c r="K200" s="117"/>
      <c r="L200" s="117"/>
    </row>
    <row r="201" spans="1:12" s="118" customFormat="1" x14ac:dyDescent="0.25">
      <c r="A201" s="27" t="e">
        <f ca="1">CONCATENATE(_xlfn.XLOOKUP(B201,'Выпадающие списки'!B:B,'Выпадающие списки'!A:A),"-",Таблица13[[#This Row],[2]])</f>
        <v>#NAME?</v>
      </c>
      <c r="B201" s="110"/>
      <c r="C201" s="111"/>
      <c r="D201" s="112"/>
      <c r="E201" s="113"/>
      <c r="F201" s="114"/>
      <c r="G201" s="115"/>
      <c r="H201" s="116"/>
      <c r="I201" s="116"/>
      <c r="J201" s="116"/>
      <c r="K201" s="117"/>
      <c r="L201" s="117"/>
    </row>
    <row r="202" spans="1:12" s="118" customFormat="1" x14ac:dyDescent="0.25">
      <c r="A202" s="27" t="e">
        <f ca="1">CONCATENATE(_xlfn.XLOOKUP(B202,'Выпадающие списки'!B:B,'Выпадающие списки'!A:A),"-",Таблица13[[#This Row],[2]])</f>
        <v>#NAME?</v>
      </c>
      <c r="B202" s="110"/>
      <c r="C202" s="111"/>
      <c r="D202" s="112"/>
      <c r="E202" s="113"/>
      <c r="F202" s="114"/>
      <c r="G202" s="115"/>
      <c r="H202" s="116"/>
      <c r="I202" s="116"/>
      <c r="J202" s="116"/>
      <c r="K202" s="117"/>
      <c r="L202" s="117"/>
    </row>
    <row r="203" spans="1:12" s="118" customFormat="1" x14ac:dyDescent="0.25">
      <c r="A203" s="27" t="e">
        <f ca="1">CONCATENATE(_xlfn.XLOOKUP(B203,'Выпадающие списки'!B:B,'Выпадающие списки'!A:A),"-",Таблица13[[#This Row],[2]])</f>
        <v>#NAME?</v>
      </c>
      <c r="B203" s="110"/>
      <c r="C203" s="111"/>
      <c r="D203" s="112"/>
      <c r="E203" s="113"/>
      <c r="F203" s="114"/>
      <c r="G203" s="115"/>
      <c r="H203" s="116"/>
      <c r="I203" s="116"/>
      <c r="J203" s="116"/>
      <c r="K203" s="117"/>
      <c r="L203" s="117"/>
    </row>
    <row r="204" spans="1:12" s="118" customFormat="1" x14ac:dyDescent="0.25">
      <c r="A204" s="27" t="e">
        <f ca="1">CONCATENATE(_xlfn.XLOOKUP(B204,'Выпадающие списки'!B:B,'Выпадающие списки'!A:A),"-",Таблица13[[#This Row],[2]])</f>
        <v>#NAME?</v>
      </c>
      <c r="B204" s="110"/>
      <c r="C204" s="111"/>
      <c r="D204" s="112"/>
      <c r="E204" s="113"/>
      <c r="F204" s="114"/>
      <c r="G204" s="115"/>
      <c r="H204" s="116"/>
      <c r="I204" s="116"/>
      <c r="J204" s="116"/>
      <c r="K204" s="117"/>
      <c r="L204" s="117"/>
    </row>
    <row r="205" spans="1:12" s="118" customFormat="1" x14ac:dyDescent="0.25">
      <c r="A205" s="27" t="e">
        <f ca="1">CONCATENATE(_xlfn.XLOOKUP(B205,'Выпадающие списки'!B:B,'Выпадающие списки'!A:A),"-",Таблица13[[#This Row],[2]])</f>
        <v>#NAME?</v>
      </c>
      <c r="B205" s="110"/>
      <c r="C205" s="111"/>
      <c r="D205" s="112"/>
      <c r="E205" s="113"/>
      <c r="F205" s="114"/>
      <c r="G205" s="115"/>
      <c r="H205" s="116"/>
      <c r="I205" s="116"/>
      <c r="J205" s="116"/>
      <c r="K205" s="117"/>
      <c r="L205" s="117"/>
    </row>
    <row r="206" spans="1:12" s="118" customFormat="1" x14ac:dyDescent="0.25">
      <c r="A206" s="27" t="e">
        <f ca="1">CONCATENATE(_xlfn.XLOOKUP(B206,'Выпадающие списки'!B:B,'Выпадающие списки'!A:A),"-",Таблица13[[#This Row],[2]])</f>
        <v>#NAME?</v>
      </c>
      <c r="B206" s="110"/>
      <c r="C206" s="111"/>
      <c r="D206" s="112"/>
      <c r="E206" s="113"/>
      <c r="F206" s="114"/>
      <c r="G206" s="115"/>
      <c r="H206" s="116"/>
      <c r="I206" s="116"/>
      <c r="J206" s="116"/>
      <c r="K206" s="117"/>
      <c r="L206" s="117"/>
    </row>
    <row r="207" spans="1:12" s="118" customFormat="1" x14ac:dyDescent="0.25">
      <c r="A207" s="27" t="e">
        <f ca="1">CONCATENATE(_xlfn.XLOOKUP(B207,'Выпадающие списки'!B:B,'Выпадающие списки'!A:A),"-",Таблица13[[#This Row],[2]])</f>
        <v>#NAME?</v>
      </c>
      <c r="B207" s="110"/>
      <c r="C207" s="111"/>
      <c r="D207" s="112"/>
      <c r="E207" s="113"/>
      <c r="F207" s="114"/>
      <c r="G207" s="115"/>
      <c r="H207" s="116"/>
      <c r="I207" s="116"/>
      <c r="J207" s="116"/>
      <c r="K207" s="117"/>
      <c r="L207" s="117"/>
    </row>
    <row r="208" spans="1:12" s="118" customFormat="1" x14ac:dyDescent="0.25">
      <c r="A208" s="27" t="e">
        <f ca="1">CONCATENATE(_xlfn.XLOOKUP(B208,'Выпадающие списки'!B:B,'Выпадающие списки'!A:A),"-",Таблица13[[#This Row],[2]])</f>
        <v>#NAME?</v>
      </c>
      <c r="B208" s="110"/>
      <c r="C208" s="111"/>
      <c r="D208" s="112"/>
      <c r="E208" s="113"/>
      <c r="F208" s="114"/>
      <c r="G208" s="115"/>
      <c r="H208" s="116"/>
      <c r="I208" s="116"/>
      <c r="J208" s="116"/>
      <c r="K208" s="117"/>
      <c r="L208" s="117"/>
    </row>
    <row r="209" spans="1:12" s="118" customFormat="1" x14ac:dyDescent="0.25">
      <c r="A209" s="27" t="e">
        <f ca="1">CONCATENATE(_xlfn.XLOOKUP(B209,'Выпадающие списки'!B:B,'Выпадающие списки'!A:A),"-",Таблица13[[#This Row],[2]])</f>
        <v>#NAME?</v>
      </c>
      <c r="B209" s="110"/>
      <c r="C209" s="111"/>
      <c r="D209" s="112"/>
      <c r="E209" s="113"/>
      <c r="F209" s="114"/>
      <c r="G209" s="115"/>
      <c r="H209" s="116"/>
      <c r="I209" s="116"/>
      <c r="J209" s="116"/>
      <c r="K209" s="117"/>
      <c r="L209" s="117"/>
    </row>
    <row r="210" spans="1:12" s="118" customFormat="1" x14ac:dyDescent="0.25">
      <c r="A210" s="27" t="e">
        <f ca="1">CONCATENATE(_xlfn.XLOOKUP(B210,'Выпадающие списки'!B:B,'Выпадающие списки'!A:A),"-",Таблица13[[#This Row],[2]])</f>
        <v>#NAME?</v>
      </c>
      <c r="B210" s="110"/>
      <c r="C210" s="111"/>
      <c r="D210" s="112"/>
      <c r="E210" s="113"/>
      <c r="F210" s="114"/>
      <c r="G210" s="115"/>
      <c r="H210" s="116"/>
      <c r="I210" s="116"/>
      <c r="J210" s="116"/>
      <c r="K210" s="117"/>
      <c r="L210" s="117"/>
    </row>
    <row r="211" spans="1:12" s="118" customFormat="1" x14ac:dyDescent="0.25">
      <c r="A211" s="27" t="e">
        <f ca="1">CONCATENATE(_xlfn.XLOOKUP(B211,'Выпадающие списки'!B:B,'Выпадающие списки'!A:A),"-",Таблица13[[#This Row],[2]])</f>
        <v>#NAME?</v>
      </c>
      <c r="B211" s="110"/>
      <c r="C211" s="111"/>
      <c r="D211" s="112"/>
      <c r="E211" s="113"/>
      <c r="F211" s="114"/>
      <c r="G211" s="115"/>
      <c r="H211" s="116"/>
      <c r="I211" s="116"/>
      <c r="J211" s="116"/>
      <c r="K211" s="117"/>
      <c r="L211" s="117"/>
    </row>
    <row r="212" spans="1:12" s="118" customFormat="1" x14ac:dyDescent="0.25">
      <c r="A212" s="27" t="e">
        <f ca="1">CONCATENATE(_xlfn.XLOOKUP(B212,'Выпадающие списки'!B:B,'Выпадающие списки'!A:A),"-",Таблица13[[#This Row],[2]])</f>
        <v>#NAME?</v>
      </c>
      <c r="B212" s="110"/>
      <c r="C212" s="111"/>
      <c r="D212" s="112"/>
      <c r="E212" s="113"/>
      <c r="F212" s="114"/>
      <c r="G212" s="115"/>
      <c r="H212" s="116"/>
      <c r="I212" s="116"/>
      <c r="J212" s="116"/>
      <c r="K212" s="117"/>
      <c r="L212" s="117"/>
    </row>
    <row r="213" spans="1:12" s="118" customFormat="1" x14ac:dyDescent="0.25">
      <c r="A213" s="27" t="e">
        <f ca="1">CONCATENATE(_xlfn.XLOOKUP(B213,'Выпадающие списки'!B:B,'Выпадающие списки'!A:A),"-",Таблица13[[#This Row],[2]])</f>
        <v>#NAME?</v>
      </c>
      <c r="B213" s="110"/>
      <c r="C213" s="111"/>
      <c r="D213" s="112"/>
      <c r="E213" s="113"/>
      <c r="F213" s="114"/>
      <c r="G213" s="115"/>
      <c r="H213" s="116"/>
      <c r="I213" s="116"/>
      <c r="J213" s="116"/>
      <c r="K213" s="117"/>
      <c r="L213" s="117"/>
    </row>
    <row r="214" spans="1:12" s="118" customFormat="1" x14ac:dyDescent="0.25">
      <c r="A214" s="27" t="e">
        <f ca="1">CONCATENATE(_xlfn.XLOOKUP(B214,'Выпадающие списки'!B:B,'Выпадающие списки'!A:A),"-",Таблица13[[#This Row],[2]])</f>
        <v>#NAME?</v>
      </c>
      <c r="B214" s="110"/>
      <c r="C214" s="111"/>
      <c r="D214" s="112"/>
      <c r="E214" s="113"/>
      <c r="F214" s="114"/>
      <c r="G214" s="115"/>
      <c r="H214" s="116"/>
      <c r="I214" s="116"/>
      <c r="J214" s="116"/>
      <c r="K214" s="117"/>
      <c r="L214" s="117"/>
    </row>
    <row r="215" spans="1:12" s="118" customFormat="1" x14ac:dyDescent="0.25">
      <c r="A215" s="27" t="e">
        <f ca="1">CONCATENATE(_xlfn.XLOOKUP(B215,'Выпадающие списки'!B:B,'Выпадающие списки'!A:A),"-",Таблица13[[#This Row],[2]])</f>
        <v>#NAME?</v>
      </c>
      <c r="B215" s="110"/>
      <c r="C215" s="111"/>
      <c r="D215" s="112"/>
      <c r="E215" s="113"/>
      <c r="F215" s="114"/>
      <c r="G215" s="115"/>
      <c r="H215" s="116"/>
      <c r="I215" s="116"/>
      <c r="J215" s="116"/>
      <c r="K215" s="117"/>
      <c r="L215" s="117"/>
    </row>
    <row r="216" spans="1:12" s="118" customFormat="1" x14ac:dyDescent="0.25">
      <c r="A216" s="27" t="e">
        <f ca="1">CONCATENATE(_xlfn.XLOOKUP(B216,'Выпадающие списки'!B:B,'Выпадающие списки'!A:A),"-",Таблица13[[#This Row],[2]])</f>
        <v>#NAME?</v>
      </c>
      <c r="B216" s="110"/>
      <c r="C216" s="111"/>
      <c r="D216" s="129"/>
      <c r="E216" s="113"/>
      <c r="F216" s="114"/>
      <c r="G216" s="115"/>
      <c r="H216" s="116"/>
      <c r="I216" s="116"/>
      <c r="J216" s="116"/>
      <c r="K216" s="117"/>
      <c r="L216" s="117"/>
    </row>
    <row r="217" spans="1:12" s="118" customFormat="1" x14ac:dyDescent="0.25">
      <c r="A217" s="27" t="e">
        <f ca="1">CONCATENATE(_xlfn.XLOOKUP(B217,'Выпадающие списки'!B:B,'Выпадающие списки'!A:A),"-",Таблица13[[#This Row],[2]])</f>
        <v>#NAME?</v>
      </c>
      <c r="B217" s="110"/>
      <c r="C217" s="111"/>
      <c r="D217" s="112"/>
      <c r="E217" s="113"/>
      <c r="F217" s="114"/>
      <c r="G217" s="115"/>
      <c r="H217" s="116"/>
      <c r="I217" s="116"/>
      <c r="J217" s="116"/>
      <c r="K217" s="117"/>
      <c r="L217" s="117"/>
    </row>
    <row r="218" spans="1:12" s="118" customFormat="1" x14ac:dyDescent="0.25">
      <c r="A218" s="27" t="e">
        <f ca="1">CONCATENATE(_xlfn.XLOOKUP(B218,'Выпадающие списки'!B:B,'Выпадающие списки'!A:A),"-",Таблица13[[#This Row],[2]])</f>
        <v>#NAME?</v>
      </c>
      <c r="B218" s="110"/>
      <c r="C218" s="111"/>
      <c r="D218" s="129"/>
      <c r="E218" s="113"/>
      <c r="F218" s="114"/>
      <c r="G218" s="115"/>
      <c r="H218" s="116"/>
      <c r="I218" s="116"/>
      <c r="J218" s="116"/>
      <c r="K218" s="117"/>
      <c r="L218" s="117"/>
    </row>
    <row r="219" spans="1:12" s="118" customFormat="1" x14ac:dyDescent="0.25">
      <c r="A219" s="27" t="e">
        <f ca="1">CONCATENATE(_xlfn.XLOOKUP(B219,'Выпадающие списки'!B:B,'Выпадающие списки'!A:A),"-",Таблица13[[#This Row],[2]])</f>
        <v>#NAME?</v>
      </c>
      <c r="B219" s="110"/>
      <c r="C219" s="111"/>
      <c r="D219" s="129"/>
      <c r="E219" s="113"/>
      <c r="F219" s="114"/>
      <c r="G219" s="115"/>
      <c r="H219" s="116"/>
      <c r="I219" s="116"/>
      <c r="J219" s="116"/>
      <c r="K219" s="117"/>
      <c r="L219" s="117"/>
    </row>
    <row r="220" spans="1:12" s="118" customFormat="1" x14ac:dyDescent="0.25">
      <c r="A220" s="27" t="e">
        <f ca="1">CONCATENATE(_xlfn.XLOOKUP(B220,'Выпадающие списки'!B:B,'Выпадающие списки'!A:A),"-",Таблица13[[#This Row],[2]])</f>
        <v>#NAME?</v>
      </c>
      <c r="B220" s="110"/>
      <c r="C220" s="111"/>
      <c r="D220" s="112"/>
      <c r="E220" s="113"/>
      <c r="F220" s="114"/>
      <c r="G220" s="115"/>
      <c r="H220" s="116"/>
      <c r="I220" s="116"/>
      <c r="J220" s="116"/>
      <c r="K220" s="117"/>
      <c r="L220" s="117"/>
    </row>
    <row r="221" spans="1:12" s="118" customFormat="1" x14ac:dyDescent="0.25">
      <c r="A221" s="27" t="e">
        <f ca="1">CONCATENATE(_xlfn.XLOOKUP(B221,'Выпадающие списки'!B:B,'Выпадающие списки'!A:A),"-",Таблица13[[#This Row],[2]])</f>
        <v>#NAME?</v>
      </c>
      <c r="B221" s="110"/>
      <c r="C221" s="111"/>
      <c r="D221" s="112"/>
      <c r="E221" s="113"/>
      <c r="F221" s="114"/>
      <c r="G221" s="115"/>
      <c r="H221" s="116"/>
      <c r="I221" s="116"/>
      <c r="J221" s="116"/>
      <c r="K221" s="117"/>
      <c r="L221" s="117"/>
    </row>
    <row r="222" spans="1:12" s="118" customFormat="1" x14ac:dyDescent="0.25">
      <c r="A222" s="27" t="e">
        <f ca="1">CONCATENATE(_xlfn.XLOOKUP(B222,'Выпадающие списки'!B:B,'Выпадающие списки'!A:A),"-",Таблица13[[#This Row],[2]])</f>
        <v>#NAME?</v>
      </c>
      <c r="B222" s="110"/>
      <c r="C222" s="111"/>
      <c r="D222" s="129"/>
      <c r="E222" s="113"/>
      <c r="F222" s="114"/>
      <c r="G222" s="115"/>
      <c r="H222" s="116"/>
      <c r="I222" s="116"/>
      <c r="J222" s="116"/>
      <c r="K222" s="117"/>
      <c r="L222" s="117"/>
    </row>
    <row r="223" spans="1:12" s="118" customFormat="1" x14ac:dyDescent="0.25">
      <c r="A223" s="27" t="e">
        <f ca="1">CONCATENATE(_xlfn.XLOOKUP(B223,'Выпадающие списки'!B:B,'Выпадающие списки'!A:A),"-",Таблица13[[#This Row],[2]])</f>
        <v>#NAME?</v>
      </c>
      <c r="B223" s="110"/>
      <c r="C223" s="111"/>
      <c r="D223" s="129"/>
      <c r="E223" s="113"/>
      <c r="F223" s="114"/>
      <c r="G223" s="115"/>
      <c r="H223" s="116"/>
      <c r="I223" s="116"/>
      <c r="J223" s="116"/>
      <c r="K223" s="117"/>
      <c r="L223" s="117"/>
    </row>
    <row r="224" spans="1:12" s="118" customFormat="1" x14ac:dyDescent="0.25">
      <c r="A224" s="27" t="e">
        <f ca="1">CONCATENATE(_xlfn.XLOOKUP(B224,'Выпадающие списки'!B:B,'Выпадающие списки'!A:A),"-",Таблица13[[#This Row],[2]])</f>
        <v>#NAME?</v>
      </c>
      <c r="B224" s="110"/>
      <c r="C224" s="111"/>
      <c r="D224" s="112"/>
      <c r="E224" s="113"/>
      <c r="F224" s="114"/>
      <c r="G224" s="115"/>
      <c r="H224" s="116"/>
      <c r="I224" s="116"/>
      <c r="J224" s="116"/>
      <c r="K224" s="117"/>
      <c r="L224" s="117"/>
    </row>
    <row r="225" spans="1:12" s="118" customFormat="1" x14ac:dyDescent="0.25">
      <c r="A225" s="27" t="e">
        <f ca="1">CONCATENATE(_xlfn.XLOOKUP(B225,'Выпадающие списки'!B:B,'Выпадающие списки'!A:A),"-",Таблица13[[#This Row],[2]])</f>
        <v>#NAME?</v>
      </c>
      <c r="B225" s="110"/>
      <c r="C225" s="111"/>
      <c r="D225" s="129"/>
      <c r="E225" s="113"/>
      <c r="F225" s="114"/>
      <c r="G225" s="115"/>
      <c r="H225" s="116"/>
      <c r="I225" s="116"/>
      <c r="J225" s="116"/>
      <c r="K225" s="117"/>
      <c r="L225" s="117"/>
    </row>
    <row r="226" spans="1:12" s="118" customFormat="1" x14ac:dyDescent="0.25">
      <c r="A226" s="27" t="e">
        <f ca="1">CONCATENATE(_xlfn.XLOOKUP(B226,'Выпадающие списки'!B:B,'Выпадающие списки'!A:A),"-",Таблица13[[#This Row],[2]])</f>
        <v>#NAME?</v>
      </c>
      <c r="B226" s="110"/>
      <c r="C226" s="111"/>
      <c r="D226" s="129"/>
      <c r="E226" s="113"/>
      <c r="F226" s="114"/>
      <c r="G226" s="115"/>
      <c r="H226" s="116"/>
      <c r="I226" s="116"/>
      <c r="J226" s="116"/>
      <c r="K226" s="117"/>
      <c r="L226" s="117"/>
    </row>
    <row r="227" spans="1:12" s="118" customFormat="1" x14ac:dyDescent="0.25">
      <c r="A227" s="27" t="e">
        <f ca="1">CONCATENATE(_xlfn.XLOOKUP(B227,'Выпадающие списки'!B:B,'Выпадающие списки'!A:A),"-",Таблица13[[#This Row],[2]])</f>
        <v>#NAME?</v>
      </c>
      <c r="B227" s="110"/>
      <c r="C227" s="111"/>
      <c r="D227" s="130"/>
      <c r="E227" s="113"/>
      <c r="F227" s="114"/>
      <c r="G227" s="115"/>
      <c r="H227" s="116"/>
      <c r="I227" s="116"/>
      <c r="J227" s="116"/>
      <c r="K227" s="117"/>
      <c r="L227" s="117"/>
    </row>
    <row r="228" spans="1:12" s="118" customFormat="1" x14ac:dyDescent="0.25">
      <c r="A228" s="27" t="e">
        <f ca="1">CONCATENATE(_xlfn.XLOOKUP(B228,'Выпадающие списки'!B:B,'Выпадающие списки'!A:A),"-",Таблица13[[#This Row],[2]])</f>
        <v>#NAME?</v>
      </c>
      <c r="B228" s="110"/>
      <c r="C228" s="111"/>
      <c r="D228" s="129"/>
      <c r="E228" s="113"/>
      <c r="F228" s="114"/>
      <c r="G228" s="115"/>
      <c r="H228" s="116"/>
      <c r="I228" s="116"/>
      <c r="J228" s="116"/>
      <c r="K228" s="117"/>
      <c r="L228" s="117"/>
    </row>
    <row r="229" spans="1:12" s="118" customFormat="1" x14ac:dyDescent="0.25">
      <c r="A229" s="27" t="e">
        <f ca="1">CONCATENATE(_xlfn.XLOOKUP(B229,'Выпадающие списки'!B:B,'Выпадающие списки'!A:A),"-",Таблица13[[#This Row],[2]])</f>
        <v>#NAME?</v>
      </c>
      <c r="B229" s="110"/>
      <c r="C229" s="111"/>
      <c r="D229" s="130"/>
      <c r="E229" s="113"/>
      <c r="F229" s="120"/>
      <c r="G229" s="115"/>
      <c r="H229" s="116"/>
      <c r="I229" s="116"/>
      <c r="J229" s="116"/>
      <c r="K229" s="117"/>
      <c r="L229" s="117"/>
    </row>
    <row r="230" spans="1:12" s="118" customFormat="1" x14ac:dyDescent="0.25">
      <c r="A230" s="27" t="e">
        <f ca="1">CONCATENATE(_xlfn.XLOOKUP(B230,'Выпадающие списки'!B:B,'Выпадающие списки'!A:A),"-",Таблица13[[#This Row],[2]])</f>
        <v>#NAME?</v>
      </c>
      <c r="B230" s="110"/>
      <c r="C230" s="111"/>
      <c r="D230" s="129"/>
      <c r="E230" s="113"/>
      <c r="F230" s="114"/>
      <c r="G230" s="115"/>
      <c r="H230" s="116"/>
      <c r="I230" s="116"/>
      <c r="J230" s="116"/>
      <c r="K230" s="117"/>
      <c r="L230" s="117"/>
    </row>
    <row r="231" spans="1:12" s="118" customFormat="1" x14ac:dyDescent="0.25">
      <c r="A231" s="27" t="e">
        <f ca="1">CONCATENATE(_xlfn.XLOOKUP(B231,'Выпадающие списки'!B:B,'Выпадающие списки'!A:A),"-",Таблица13[[#This Row],[2]])</f>
        <v>#NAME?</v>
      </c>
      <c r="B231" s="110"/>
      <c r="C231" s="111"/>
      <c r="D231" s="129"/>
      <c r="E231" s="113"/>
      <c r="F231" s="120"/>
      <c r="G231" s="115"/>
      <c r="H231" s="116"/>
      <c r="I231" s="116"/>
      <c r="J231" s="116"/>
      <c r="K231" s="117"/>
      <c r="L231" s="117"/>
    </row>
    <row r="232" spans="1:12" s="118" customFormat="1" x14ac:dyDescent="0.25">
      <c r="A232" s="27" t="e">
        <f ca="1">CONCATENATE(_xlfn.XLOOKUP(B232,'Выпадающие списки'!B:B,'Выпадающие списки'!A:A),"-",Таблица13[[#This Row],[2]])</f>
        <v>#NAME?</v>
      </c>
      <c r="B232" s="110"/>
      <c r="C232" s="111"/>
      <c r="D232" s="129"/>
      <c r="E232" s="113"/>
      <c r="F232" s="114"/>
      <c r="G232" s="115"/>
      <c r="H232" s="116"/>
      <c r="I232" s="116"/>
      <c r="J232" s="116"/>
      <c r="K232" s="117"/>
      <c r="L232" s="117"/>
    </row>
    <row r="233" spans="1:12" s="118" customFormat="1" x14ac:dyDescent="0.25">
      <c r="A233" s="27" t="e">
        <f ca="1">CONCATENATE(_xlfn.XLOOKUP(B233,'Выпадающие списки'!B:B,'Выпадающие списки'!A:A),"-",Таблица13[[#This Row],[2]])</f>
        <v>#NAME?</v>
      </c>
      <c r="B233" s="110"/>
      <c r="C233" s="111"/>
      <c r="D233" s="112"/>
      <c r="E233" s="113"/>
      <c r="F233" s="120"/>
      <c r="G233" s="115"/>
      <c r="H233" s="116"/>
      <c r="I233" s="116"/>
      <c r="J233" s="116"/>
      <c r="K233" s="117"/>
      <c r="L233" s="117"/>
    </row>
    <row r="234" spans="1:12" s="118" customFormat="1" x14ac:dyDescent="0.25">
      <c r="A234" s="27" t="e">
        <f ca="1">CONCATENATE(_xlfn.XLOOKUP(B234,'Выпадающие списки'!B:B,'Выпадающие списки'!A:A),"-",Таблица13[[#This Row],[2]])</f>
        <v>#NAME?</v>
      </c>
      <c r="B234" s="110"/>
      <c r="C234" s="111"/>
      <c r="D234" s="112"/>
      <c r="E234" s="113"/>
      <c r="F234" s="120"/>
      <c r="G234" s="115"/>
      <c r="H234" s="116"/>
      <c r="I234" s="116"/>
      <c r="J234" s="116"/>
      <c r="K234" s="117"/>
      <c r="L234" s="117"/>
    </row>
    <row r="235" spans="1:12" s="118" customFormat="1" x14ac:dyDescent="0.25">
      <c r="A235" s="27" t="e">
        <f ca="1">CONCATENATE(_xlfn.XLOOKUP(B235,'Выпадающие списки'!B:B,'Выпадающие списки'!A:A),"-",Таблица13[[#This Row],[2]])</f>
        <v>#NAME?</v>
      </c>
      <c r="B235" s="110"/>
      <c r="C235" s="111"/>
      <c r="D235" s="129"/>
      <c r="E235" s="113"/>
      <c r="F235" s="120"/>
      <c r="G235" s="115"/>
      <c r="H235" s="116"/>
      <c r="I235" s="116"/>
      <c r="J235" s="116"/>
      <c r="K235" s="117"/>
      <c r="L235" s="117"/>
    </row>
    <row r="236" spans="1:12" s="109" customFormat="1" x14ac:dyDescent="0.25">
      <c r="A236" s="27" t="e">
        <f ca="1">CONCATENATE(_xlfn.XLOOKUP(B236,'Выпадающие списки'!B:B,'Выпадающие списки'!A:A),"-",Таблица13[[#This Row],[2]])</f>
        <v>#NAME?</v>
      </c>
      <c r="B236" s="110"/>
      <c r="C236" s="111"/>
      <c r="D236" s="131"/>
      <c r="E236" s="132"/>
      <c r="F236" s="133"/>
      <c r="G236" s="134"/>
      <c r="H236" s="116"/>
      <c r="I236" s="116"/>
      <c r="J236" s="116"/>
      <c r="K236" s="117"/>
      <c r="L236" s="117"/>
    </row>
    <row r="237" spans="1:12" s="109" customFormat="1" x14ac:dyDescent="0.25">
      <c r="A237" s="27" t="e">
        <f ca="1">CONCATENATE(_xlfn.XLOOKUP(B237,'Выпадающие списки'!B:B,'Выпадающие списки'!A:A),"-",Таблица13[[#This Row],[2]])</f>
        <v>#NAME?</v>
      </c>
      <c r="B237" s="110"/>
      <c r="C237" s="111"/>
      <c r="D237" s="131"/>
      <c r="E237" s="132"/>
      <c r="F237" s="133"/>
      <c r="G237" s="134"/>
      <c r="H237" s="116"/>
      <c r="I237" s="116"/>
      <c r="J237" s="116"/>
      <c r="K237" s="117"/>
      <c r="L237" s="117"/>
    </row>
    <row r="238" spans="1:12" s="109" customFormat="1" x14ac:dyDescent="0.25">
      <c r="A238" s="27" t="e">
        <f ca="1">CONCATENATE(_xlfn.XLOOKUP(B238,'Выпадающие списки'!B:B,'Выпадающие списки'!A:A),"-",Таблица13[[#This Row],[2]])</f>
        <v>#NAME?</v>
      </c>
      <c r="B238" s="110"/>
      <c r="C238" s="111"/>
      <c r="D238" s="131"/>
      <c r="E238" s="132"/>
      <c r="F238" s="133"/>
      <c r="G238" s="134"/>
      <c r="H238" s="116"/>
      <c r="I238" s="116"/>
      <c r="J238" s="116"/>
      <c r="K238" s="117"/>
      <c r="L238" s="117"/>
    </row>
    <row r="239" spans="1:12" s="109" customFormat="1" x14ac:dyDescent="0.25">
      <c r="A239" s="27" t="e">
        <f ca="1">CONCATENATE(_xlfn.XLOOKUP(B239,'Выпадающие списки'!B:B,'Выпадающие списки'!A:A),"-",Таблица13[[#This Row],[2]])</f>
        <v>#NAME?</v>
      </c>
      <c r="B239" s="110"/>
      <c r="C239" s="111"/>
      <c r="D239" s="131"/>
      <c r="E239" s="132"/>
      <c r="F239" s="133"/>
      <c r="G239" s="134"/>
      <c r="H239" s="116"/>
      <c r="I239" s="116"/>
      <c r="J239" s="116"/>
      <c r="K239" s="117"/>
      <c r="L239" s="117"/>
    </row>
    <row r="240" spans="1:12" s="109" customFormat="1" x14ac:dyDescent="0.25">
      <c r="A240" s="27" t="e">
        <f ca="1">CONCATENATE(_xlfn.XLOOKUP(B240,'Выпадающие списки'!B:B,'Выпадающие списки'!A:A),"-",Таблица13[[#This Row],[2]])</f>
        <v>#NAME?</v>
      </c>
      <c r="B240" s="110"/>
      <c r="C240" s="111"/>
      <c r="D240" s="135"/>
      <c r="E240" s="136"/>
      <c r="F240" s="137"/>
      <c r="G240" s="138"/>
      <c r="H240" s="116"/>
      <c r="I240" s="116"/>
      <c r="J240" s="116"/>
      <c r="K240" s="117"/>
      <c r="L240" s="117"/>
    </row>
    <row r="241" spans="1:12" s="109" customFormat="1" x14ac:dyDescent="0.25">
      <c r="A241" s="27" t="e">
        <f ca="1">CONCATENATE(_xlfn.XLOOKUP(B241,'Выпадающие списки'!B:B,'Выпадающие списки'!A:A),"-",Таблица13[[#This Row],[2]])</f>
        <v>#NAME?</v>
      </c>
      <c r="B241" s="110"/>
      <c r="C241" s="111"/>
      <c r="D241" s="135"/>
      <c r="E241" s="136"/>
      <c r="F241" s="137"/>
      <c r="G241" s="138"/>
      <c r="H241" s="116"/>
      <c r="I241" s="116"/>
      <c r="J241" s="116"/>
      <c r="K241" s="117"/>
      <c r="L241" s="117"/>
    </row>
    <row r="242" spans="1:12" s="109" customFormat="1" x14ac:dyDescent="0.25">
      <c r="A242" s="27" t="e">
        <f ca="1">CONCATENATE(_xlfn.XLOOKUP(B242,'Выпадающие списки'!B:B,'Выпадающие списки'!A:A),"-",Таблица13[[#This Row],[2]])</f>
        <v>#NAME?</v>
      </c>
      <c r="B242" s="110"/>
      <c r="C242" s="111"/>
      <c r="D242" s="135"/>
      <c r="E242" s="136"/>
      <c r="F242" s="137"/>
      <c r="G242" s="138"/>
      <c r="H242" s="116"/>
      <c r="I242" s="116"/>
      <c r="J242" s="116"/>
      <c r="K242" s="117"/>
      <c r="L242" s="117"/>
    </row>
    <row r="243" spans="1:12" s="109" customFormat="1" x14ac:dyDescent="0.25">
      <c r="A243" s="27" t="e">
        <f ca="1">CONCATENATE(_xlfn.XLOOKUP(B243,'Выпадающие списки'!B:B,'Выпадающие списки'!A:A),"-",Таблица13[[#This Row],[2]])</f>
        <v>#NAME?</v>
      </c>
      <c r="B243" s="110"/>
      <c r="C243" s="111"/>
      <c r="D243" s="135"/>
      <c r="E243" s="136"/>
      <c r="F243" s="137"/>
      <c r="G243" s="138"/>
      <c r="H243" s="116"/>
      <c r="I243" s="116"/>
      <c r="J243" s="116"/>
      <c r="K243" s="117"/>
      <c r="L243" s="117"/>
    </row>
    <row r="244" spans="1:12" s="109" customFormat="1" x14ac:dyDescent="0.25">
      <c r="A244" s="27" t="e">
        <f ca="1">CONCATENATE(_xlfn.XLOOKUP(B244,'Выпадающие списки'!B:B,'Выпадающие списки'!A:A),"-",Таблица13[[#This Row],[2]])</f>
        <v>#NAME?</v>
      </c>
      <c r="B244" s="110"/>
      <c r="C244" s="111"/>
      <c r="D244" s="135"/>
      <c r="E244" s="136"/>
      <c r="F244" s="137"/>
      <c r="G244" s="138"/>
      <c r="H244" s="116"/>
      <c r="I244" s="116"/>
      <c r="J244" s="116"/>
      <c r="K244" s="117"/>
      <c r="L244" s="117"/>
    </row>
    <row r="245" spans="1:12" s="109" customFormat="1" x14ac:dyDescent="0.25">
      <c r="A245" s="27" t="e">
        <f ca="1">CONCATENATE(_xlfn.XLOOKUP(B245,'Выпадающие списки'!B:B,'Выпадающие списки'!A:A),"-",Таблица13[[#This Row],[2]])</f>
        <v>#NAME?</v>
      </c>
      <c r="B245" s="110"/>
      <c r="C245" s="111"/>
      <c r="D245" s="135"/>
      <c r="E245" s="136"/>
      <c r="F245" s="137"/>
      <c r="G245" s="138"/>
      <c r="H245" s="116"/>
      <c r="I245" s="116"/>
      <c r="J245" s="116"/>
      <c r="K245" s="117"/>
      <c r="L245" s="117"/>
    </row>
    <row r="246" spans="1:12" s="109" customFormat="1" x14ac:dyDescent="0.25">
      <c r="A246" s="27" t="e">
        <f ca="1">CONCATENATE(_xlfn.XLOOKUP(B246,'Выпадающие списки'!B:B,'Выпадающие списки'!A:A),"-",Таблица13[[#This Row],[2]])</f>
        <v>#NAME?</v>
      </c>
      <c r="B246" s="110"/>
      <c r="C246" s="111"/>
      <c r="D246" s="135"/>
      <c r="E246" s="136"/>
      <c r="F246" s="137"/>
      <c r="G246" s="138"/>
      <c r="H246" s="116"/>
      <c r="I246" s="116"/>
      <c r="J246" s="116"/>
      <c r="K246" s="117"/>
      <c r="L246" s="117"/>
    </row>
    <row r="247" spans="1:12" s="109" customFormat="1" x14ac:dyDescent="0.25">
      <c r="A247" s="27" t="e">
        <f ca="1">CONCATENATE(_xlfn.XLOOKUP(B247,'Выпадающие списки'!B:B,'Выпадающие списки'!A:A),"-",Таблица13[[#This Row],[2]])</f>
        <v>#NAME?</v>
      </c>
      <c r="B247" s="110"/>
      <c r="C247" s="111"/>
      <c r="D247" s="135"/>
      <c r="E247" s="136"/>
      <c r="F247" s="137"/>
      <c r="G247" s="138"/>
      <c r="H247" s="116"/>
      <c r="I247" s="116"/>
      <c r="J247" s="116"/>
      <c r="K247" s="117"/>
      <c r="L247" s="117"/>
    </row>
    <row r="248" spans="1:12" s="109" customFormat="1" x14ac:dyDescent="0.25">
      <c r="A248" s="27" t="e">
        <f ca="1">CONCATENATE(_xlfn.XLOOKUP(B248,'Выпадающие списки'!B:B,'Выпадающие списки'!A:A),"-",Таблица13[[#This Row],[2]])</f>
        <v>#NAME?</v>
      </c>
      <c r="B248" s="110"/>
      <c r="C248" s="111"/>
      <c r="D248" s="135"/>
      <c r="E248" s="136"/>
      <c r="F248" s="137"/>
      <c r="G248" s="138"/>
      <c r="H248" s="116"/>
      <c r="I248" s="116"/>
      <c r="J248" s="116"/>
      <c r="K248" s="117"/>
      <c r="L248" s="117"/>
    </row>
    <row r="249" spans="1:12" s="109" customFormat="1" x14ac:dyDescent="0.25">
      <c r="A249" s="27" t="e">
        <f ca="1">CONCATENATE(_xlfn.XLOOKUP(B249,'Выпадающие списки'!B:B,'Выпадающие списки'!A:A),"-",Таблица13[[#This Row],[2]])</f>
        <v>#NAME?</v>
      </c>
      <c r="B249" s="110"/>
      <c r="C249" s="111"/>
      <c r="D249" s="135"/>
      <c r="E249" s="136"/>
      <c r="F249" s="137"/>
      <c r="G249" s="138"/>
      <c r="H249" s="116"/>
      <c r="I249" s="116"/>
      <c r="J249" s="116"/>
      <c r="K249" s="117"/>
      <c r="L249" s="117"/>
    </row>
    <row r="250" spans="1:12" s="109" customFormat="1" x14ac:dyDescent="0.25">
      <c r="A250" s="27" t="e">
        <f ca="1">CONCATENATE(_xlfn.XLOOKUP(B250,'Выпадающие списки'!B:B,'Выпадающие списки'!A:A),"-",Таблица13[[#This Row],[2]])</f>
        <v>#NAME?</v>
      </c>
      <c r="B250" s="110"/>
      <c r="C250" s="111"/>
      <c r="D250" s="135"/>
      <c r="E250" s="136"/>
      <c r="F250" s="137"/>
      <c r="G250" s="138"/>
      <c r="H250" s="116"/>
      <c r="I250" s="116"/>
      <c r="J250" s="116"/>
      <c r="K250" s="117"/>
      <c r="L250" s="117"/>
    </row>
    <row r="251" spans="1:12" s="109" customFormat="1" x14ac:dyDescent="0.25">
      <c r="A251" s="27" t="e">
        <f ca="1">CONCATENATE(_xlfn.XLOOKUP(B251,'Выпадающие списки'!B:B,'Выпадающие списки'!A:A),"-",Таблица13[[#This Row],[2]])</f>
        <v>#NAME?</v>
      </c>
      <c r="B251" s="110"/>
      <c r="C251" s="111"/>
      <c r="D251" s="135"/>
      <c r="E251" s="136"/>
      <c r="F251" s="137"/>
      <c r="G251" s="138"/>
      <c r="H251" s="116"/>
      <c r="I251" s="116"/>
      <c r="J251" s="116"/>
      <c r="K251" s="117"/>
      <c r="L251" s="117"/>
    </row>
    <row r="252" spans="1:12" s="109" customFormat="1" x14ac:dyDescent="0.25">
      <c r="A252" s="27" t="e">
        <f ca="1">CONCATENATE(_xlfn.XLOOKUP(B252,'Выпадающие списки'!B:B,'Выпадающие списки'!A:A),"-",Таблица13[[#This Row],[2]])</f>
        <v>#NAME?</v>
      </c>
      <c r="B252" s="110"/>
      <c r="C252" s="111"/>
      <c r="D252" s="135"/>
      <c r="E252" s="136"/>
      <c r="F252" s="137"/>
      <c r="G252" s="138"/>
      <c r="H252" s="116"/>
      <c r="I252" s="116"/>
      <c r="J252" s="116"/>
      <c r="K252" s="117"/>
      <c r="L252" s="117"/>
    </row>
    <row r="253" spans="1:12" s="109" customFormat="1" x14ac:dyDescent="0.25">
      <c r="A253" s="27" t="e">
        <f ca="1">CONCATENATE(_xlfn.XLOOKUP(B253,'Выпадающие списки'!B:B,'Выпадающие списки'!A:A),"-",Таблица13[[#This Row],[2]])</f>
        <v>#NAME?</v>
      </c>
      <c r="B253" s="110"/>
      <c r="C253" s="111"/>
      <c r="D253" s="135"/>
      <c r="E253" s="136"/>
      <c r="F253" s="137"/>
      <c r="G253" s="138"/>
      <c r="H253" s="116"/>
      <c r="I253" s="116"/>
      <c r="J253" s="116"/>
      <c r="K253" s="117"/>
      <c r="L253" s="117"/>
    </row>
    <row r="254" spans="1:12" s="109" customFormat="1" x14ac:dyDescent="0.25">
      <c r="A254" s="27" t="e">
        <f ca="1">CONCATENATE(_xlfn.XLOOKUP(B254,'Выпадающие списки'!B:B,'Выпадающие списки'!A:A),"-",Таблица13[[#This Row],[2]])</f>
        <v>#NAME?</v>
      </c>
      <c r="B254" s="110"/>
      <c r="C254" s="111"/>
      <c r="D254" s="135"/>
      <c r="E254" s="136"/>
      <c r="F254" s="137"/>
      <c r="G254" s="138"/>
      <c r="H254" s="116"/>
      <c r="I254" s="116"/>
      <c r="J254" s="116"/>
      <c r="K254" s="117"/>
      <c r="L254" s="117"/>
    </row>
    <row r="255" spans="1:12" s="109" customFormat="1" x14ac:dyDescent="0.25">
      <c r="A255" s="27" t="e">
        <f ca="1">CONCATENATE(_xlfn.XLOOKUP(B255,'Выпадающие списки'!B:B,'Выпадающие списки'!A:A),"-",Таблица13[[#This Row],[2]])</f>
        <v>#NAME?</v>
      </c>
      <c r="B255" s="110"/>
      <c r="C255" s="111"/>
      <c r="D255" s="135"/>
      <c r="E255" s="136"/>
      <c r="F255" s="137"/>
      <c r="G255" s="138"/>
      <c r="H255" s="116"/>
      <c r="I255" s="116"/>
      <c r="J255" s="116"/>
      <c r="K255" s="117"/>
      <c r="L255" s="117"/>
    </row>
    <row r="256" spans="1:12" s="109" customFormat="1" x14ac:dyDescent="0.25">
      <c r="A256" s="27" t="e">
        <f ca="1">CONCATENATE(_xlfn.XLOOKUP(B256,'Выпадающие списки'!B:B,'Выпадающие списки'!A:A),"-",Таблица13[[#This Row],[2]])</f>
        <v>#NAME?</v>
      </c>
      <c r="B256" s="110"/>
      <c r="C256" s="111"/>
      <c r="D256" s="135"/>
      <c r="E256" s="136"/>
      <c r="F256" s="137"/>
      <c r="G256" s="138"/>
      <c r="H256" s="116"/>
      <c r="I256" s="116"/>
      <c r="J256" s="116"/>
      <c r="K256" s="117"/>
      <c r="L256" s="117"/>
    </row>
    <row r="257" spans="1:12" s="109" customFormat="1" x14ac:dyDescent="0.25">
      <c r="A257" s="27" t="e">
        <f ca="1">CONCATENATE(_xlfn.XLOOKUP(B257,'Выпадающие списки'!B:B,'Выпадающие списки'!A:A),"-",Таблица13[[#This Row],[2]])</f>
        <v>#NAME?</v>
      </c>
      <c r="B257" s="110"/>
      <c r="C257" s="111"/>
      <c r="D257" s="135"/>
      <c r="E257" s="136"/>
      <c r="F257" s="137"/>
      <c r="G257" s="138"/>
      <c r="H257" s="116"/>
      <c r="I257" s="116"/>
      <c r="J257" s="116"/>
      <c r="K257" s="117"/>
      <c r="L257" s="117"/>
    </row>
    <row r="258" spans="1:12" s="109" customFormat="1" x14ac:dyDescent="0.25">
      <c r="A258" s="27" t="e">
        <f ca="1">CONCATENATE(_xlfn.XLOOKUP(B258,'Выпадающие списки'!B:B,'Выпадающие списки'!A:A),"-",Таблица13[[#This Row],[2]])</f>
        <v>#NAME?</v>
      </c>
      <c r="B258" s="110"/>
      <c r="C258" s="111"/>
      <c r="D258" s="135"/>
      <c r="E258" s="136"/>
      <c r="F258" s="137"/>
      <c r="G258" s="138"/>
      <c r="H258" s="116"/>
      <c r="I258" s="116"/>
      <c r="J258" s="116"/>
      <c r="K258" s="117"/>
      <c r="L258" s="117"/>
    </row>
    <row r="259" spans="1:12" s="109" customFormat="1" x14ac:dyDescent="0.25">
      <c r="A259" s="27" t="e">
        <f ca="1">CONCATENATE(_xlfn.XLOOKUP(B259,'Выпадающие списки'!B:B,'Выпадающие списки'!A:A),"-",Таблица13[[#This Row],[2]])</f>
        <v>#NAME?</v>
      </c>
      <c r="B259" s="110"/>
      <c r="C259" s="111"/>
      <c r="D259" s="135"/>
      <c r="E259" s="136"/>
      <c r="F259" s="137"/>
      <c r="G259" s="138"/>
      <c r="H259" s="116"/>
      <c r="I259" s="116"/>
      <c r="J259" s="116"/>
      <c r="K259" s="117"/>
      <c r="L259" s="117"/>
    </row>
    <row r="260" spans="1:12" s="109" customFormat="1" x14ac:dyDescent="0.25">
      <c r="A260" s="27" t="e">
        <f ca="1">CONCATENATE(_xlfn.XLOOKUP(B260,'Выпадающие списки'!B:B,'Выпадающие списки'!A:A),"-",Таблица13[[#This Row],[2]])</f>
        <v>#NAME?</v>
      </c>
      <c r="B260" s="110"/>
      <c r="C260" s="111"/>
      <c r="D260" s="135"/>
      <c r="E260" s="136"/>
      <c r="F260" s="137"/>
      <c r="G260" s="138"/>
      <c r="H260" s="116"/>
      <c r="I260" s="116"/>
      <c r="J260" s="116"/>
      <c r="K260" s="117"/>
      <c r="L260" s="117"/>
    </row>
    <row r="261" spans="1:12" s="109" customFormat="1" x14ac:dyDescent="0.25">
      <c r="A261" s="27" t="e">
        <f ca="1">CONCATENATE(_xlfn.XLOOKUP(B261,'Выпадающие списки'!B:B,'Выпадающие списки'!A:A),"-",Таблица13[[#This Row],[2]])</f>
        <v>#NAME?</v>
      </c>
      <c r="B261" s="110"/>
      <c r="C261" s="111"/>
      <c r="D261" s="135"/>
      <c r="E261" s="136"/>
      <c r="F261" s="137"/>
      <c r="G261" s="138"/>
      <c r="H261" s="116"/>
      <c r="I261" s="116"/>
      <c r="J261" s="116"/>
      <c r="K261" s="117"/>
      <c r="L261" s="117"/>
    </row>
    <row r="262" spans="1:12" s="109" customFormat="1" x14ac:dyDescent="0.25">
      <c r="A262" s="27" t="e">
        <f ca="1">CONCATENATE(_xlfn.XLOOKUP(B262,'Выпадающие списки'!B:B,'Выпадающие списки'!A:A),"-",Таблица13[[#This Row],[2]])</f>
        <v>#NAME?</v>
      </c>
      <c r="B262" s="110"/>
      <c r="C262" s="111"/>
      <c r="D262" s="135"/>
      <c r="E262" s="136"/>
      <c r="F262" s="137"/>
      <c r="G262" s="138"/>
      <c r="H262" s="116"/>
      <c r="I262" s="116"/>
      <c r="J262" s="116"/>
      <c r="K262" s="117"/>
      <c r="L262" s="117"/>
    </row>
    <row r="263" spans="1:12" s="109" customFormat="1" x14ac:dyDescent="0.25">
      <c r="A263" s="27" t="e">
        <f ca="1">CONCATENATE(_xlfn.XLOOKUP(B263,'Выпадающие списки'!B:B,'Выпадающие списки'!A:A),"-",Таблица13[[#This Row],[2]])</f>
        <v>#NAME?</v>
      </c>
      <c r="B263" s="110"/>
      <c r="C263" s="111"/>
      <c r="D263" s="135"/>
      <c r="E263" s="136"/>
      <c r="F263" s="137"/>
      <c r="G263" s="138"/>
      <c r="H263" s="116"/>
      <c r="I263" s="116"/>
      <c r="J263" s="116"/>
      <c r="K263" s="117"/>
      <c r="L263" s="117"/>
    </row>
    <row r="264" spans="1:12" s="109" customFormat="1" x14ac:dyDescent="0.25">
      <c r="A264" s="27" t="e">
        <f ca="1">CONCATENATE(_xlfn.XLOOKUP(B264,'Выпадающие списки'!B:B,'Выпадающие списки'!A:A),"-",Таблица13[[#This Row],[2]])</f>
        <v>#NAME?</v>
      </c>
      <c r="B264" s="110"/>
      <c r="C264" s="111"/>
      <c r="D264" s="135"/>
      <c r="E264" s="136"/>
      <c r="F264" s="137"/>
      <c r="G264" s="138"/>
      <c r="H264" s="116"/>
      <c r="I264" s="116"/>
      <c r="J264" s="116"/>
      <c r="K264" s="117"/>
      <c r="L264" s="117"/>
    </row>
    <row r="265" spans="1:12" s="109" customFormat="1" x14ac:dyDescent="0.25">
      <c r="A265" s="27" t="e">
        <f ca="1">CONCATENATE(_xlfn.XLOOKUP(B265,'Выпадающие списки'!B:B,'Выпадающие списки'!A:A),"-",Таблица13[[#This Row],[2]])</f>
        <v>#NAME?</v>
      </c>
      <c r="B265" s="110"/>
      <c r="C265" s="111"/>
      <c r="D265" s="135"/>
      <c r="E265" s="136"/>
      <c r="F265" s="137"/>
      <c r="G265" s="138"/>
      <c r="H265" s="116"/>
      <c r="I265" s="116"/>
      <c r="J265" s="116"/>
      <c r="K265" s="117"/>
      <c r="L265" s="117"/>
    </row>
    <row r="266" spans="1:12" s="109" customFormat="1" x14ac:dyDescent="0.25">
      <c r="A266" s="27" t="e">
        <f ca="1">CONCATENATE(_xlfn.XLOOKUP(B266,'Выпадающие списки'!B:B,'Выпадающие списки'!A:A),"-",Таблица13[[#This Row],[2]])</f>
        <v>#NAME?</v>
      </c>
      <c r="B266" s="110"/>
      <c r="C266" s="111"/>
      <c r="D266" s="135"/>
      <c r="E266" s="136"/>
      <c r="F266" s="137"/>
      <c r="G266" s="138"/>
      <c r="H266" s="116"/>
      <c r="I266" s="116"/>
      <c r="J266" s="116"/>
      <c r="K266" s="117"/>
      <c r="L266" s="117"/>
    </row>
    <row r="267" spans="1:12" s="109" customFormat="1" x14ac:dyDescent="0.25">
      <c r="A267" s="27" t="e">
        <f ca="1">CONCATENATE(_xlfn.XLOOKUP(B267,'Выпадающие списки'!B:B,'Выпадающие списки'!A:A),"-",Таблица13[[#This Row],[2]])</f>
        <v>#NAME?</v>
      </c>
      <c r="B267" s="110"/>
      <c r="C267" s="111"/>
      <c r="D267" s="135"/>
      <c r="E267" s="136"/>
      <c r="F267" s="137"/>
      <c r="G267" s="138"/>
      <c r="H267" s="116"/>
      <c r="I267" s="116"/>
      <c r="J267" s="116"/>
      <c r="K267" s="117"/>
      <c r="L267" s="117"/>
    </row>
    <row r="268" spans="1:12" s="109" customFormat="1" x14ac:dyDescent="0.25">
      <c r="A268" s="27" t="e">
        <f ca="1">CONCATENATE(_xlfn.XLOOKUP(B268,'Выпадающие списки'!B:B,'Выпадающие списки'!A:A),"-",Таблица13[[#This Row],[2]])</f>
        <v>#NAME?</v>
      </c>
      <c r="B268" s="110"/>
      <c r="C268" s="111"/>
      <c r="D268" s="135"/>
      <c r="E268" s="136"/>
      <c r="F268" s="137"/>
      <c r="G268" s="138"/>
      <c r="H268" s="116"/>
      <c r="I268" s="116"/>
      <c r="J268" s="116"/>
      <c r="K268" s="117"/>
      <c r="L268" s="117"/>
    </row>
    <row r="269" spans="1:12" s="109" customFormat="1" x14ac:dyDescent="0.25">
      <c r="A269" s="27" t="e">
        <f ca="1">CONCATENATE(_xlfn.XLOOKUP(B269,'Выпадающие списки'!B:B,'Выпадающие списки'!A:A),"-",Таблица13[[#This Row],[2]])</f>
        <v>#NAME?</v>
      </c>
      <c r="B269" s="110"/>
      <c r="C269" s="111"/>
      <c r="D269" s="135"/>
      <c r="E269" s="136"/>
      <c r="F269" s="137"/>
      <c r="G269" s="138"/>
      <c r="H269" s="116"/>
      <c r="I269" s="116"/>
      <c r="J269" s="116"/>
      <c r="K269" s="117"/>
      <c r="L269" s="117"/>
    </row>
    <row r="270" spans="1:12" s="109" customFormat="1" x14ac:dyDescent="0.25">
      <c r="A270" s="27" t="e">
        <f ca="1">CONCATENATE(_xlfn.XLOOKUP(B270,'Выпадающие списки'!B:B,'Выпадающие списки'!A:A),"-",Таблица13[[#This Row],[2]])</f>
        <v>#NAME?</v>
      </c>
      <c r="B270" s="110"/>
      <c r="C270" s="111"/>
      <c r="D270" s="135"/>
      <c r="E270" s="136"/>
      <c r="F270" s="137"/>
      <c r="G270" s="138"/>
      <c r="H270" s="116"/>
      <c r="I270" s="116"/>
      <c r="J270" s="116"/>
      <c r="K270" s="117"/>
      <c r="L270" s="117"/>
    </row>
    <row r="271" spans="1:12" s="109" customFormat="1" x14ac:dyDescent="0.25">
      <c r="A271" s="27" t="e">
        <f ca="1">CONCATENATE(_xlfn.XLOOKUP(B271,'Выпадающие списки'!B:B,'Выпадающие списки'!A:A),"-",Таблица13[[#This Row],[2]])</f>
        <v>#NAME?</v>
      </c>
      <c r="B271" s="110"/>
      <c r="C271" s="111"/>
      <c r="D271" s="135"/>
      <c r="E271" s="136"/>
      <c r="F271" s="137"/>
      <c r="G271" s="138"/>
      <c r="H271" s="116"/>
      <c r="I271" s="116"/>
      <c r="J271" s="116"/>
      <c r="K271" s="117"/>
      <c r="L271" s="117"/>
    </row>
    <row r="272" spans="1:12" s="109" customFormat="1" x14ac:dyDescent="0.25">
      <c r="A272" s="27" t="e">
        <f ca="1">CONCATENATE(_xlfn.XLOOKUP(B272,'Выпадающие списки'!B:B,'Выпадающие списки'!A:A),"-",Таблица13[[#This Row],[2]])</f>
        <v>#NAME?</v>
      </c>
      <c r="B272" s="110"/>
      <c r="C272" s="111"/>
      <c r="D272" s="135"/>
      <c r="E272" s="136"/>
      <c r="F272" s="137"/>
      <c r="G272" s="138"/>
      <c r="H272" s="116"/>
      <c r="I272" s="116"/>
      <c r="J272" s="116"/>
      <c r="K272" s="117"/>
      <c r="L272" s="117"/>
    </row>
    <row r="273" spans="1:12" s="109" customFormat="1" x14ac:dyDescent="0.25">
      <c r="A273" s="27" t="e">
        <f ca="1">CONCATENATE(_xlfn.XLOOKUP(B273,'Выпадающие списки'!B:B,'Выпадающие списки'!A:A),"-",Таблица13[[#This Row],[2]])</f>
        <v>#NAME?</v>
      </c>
      <c r="B273" s="110"/>
      <c r="C273" s="111"/>
      <c r="D273" s="135"/>
      <c r="E273" s="136"/>
      <c r="F273" s="137"/>
      <c r="G273" s="138"/>
      <c r="H273" s="116"/>
      <c r="I273" s="116"/>
      <c r="J273" s="116"/>
      <c r="K273" s="117"/>
      <c r="L273" s="117"/>
    </row>
    <row r="274" spans="1:12" s="109" customFormat="1" x14ac:dyDescent="0.25">
      <c r="A274" s="27" t="e">
        <f ca="1">CONCATENATE(_xlfn.XLOOKUP(B274,'Выпадающие списки'!B:B,'Выпадающие списки'!A:A),"-",Таблица13[[#This Row],[2]])</f>
        <v>#NAME?</v>
      </c>
      <c r="B274" s="110"/>
      <c r="C274" s="111"/>
      <c r="D274" s="135"/>
      <c r="E274" s="136"/>
      <c r="F274" s="137"/>
      <c r="G274" s="138"/>
      <c r="H274" s="116"/>
      <c r="I274" s="116"/>
      <c r="J274" s="116"/>
      <c r="K274" s="117"/>
      <c r="L274" s="117"/>
    </row>
    <row r="275" spans="1:12" s="109" customFormat="1" x14ac:dyDescent="0.25">
      <c r="A275" s="27" t="e">
        <f ca="1">CONCATENATE(_xlfn.XLOOKUP(B275,'Выпадающие списки'!B:B,'Выпадающие списки'!A:A),"-",Таблица13[[#This Row],[2]])</f>
        <v>#NAME?</v>
      </c>
      <c r="B275" s="110"/>
      <c r="C275" s="111"/>
      <c r="D275" s="135"/>
      <c r="E275" s="136"/>
      <c r="F275" s="137"/>
      <c r="G275" s="138"/>
      <c r="H275" s="116"/>
      <c r="I275" s="116"/>
      <c r="J275" s="116"/>
      <c r="K275" s="117"/>
      <c r="L275" s="117"/>
    </row>
    <row r="276" spans="1:12" s="109" customFormat="1" x14ac:dyDescent="0.25">
      <c r="A276" s="27" t="e">
        <f ca="1">CONCATENATE(_xlfn.XLOOKUP(B276,'Выпадающие списки'!B:B,'Выпадающие списки'!A:A),"-",Таблица13[[#This Row],[2]])</f>
        <v>#NAME?</v>
      </c>
      <c r="B276" s="110"/>
      <c r="C276" s="111"/>
      <c r="D276" s="135"/>
      <c r="E276" s="136"/>
      <c r="F276" s="137"/>
      <c r="G276" s="138"/>
      <c r="H276" s="116"/>
      <c r="I276" s="116"/>
      <c r="J276" s="116"/>
      <c r="K276" s="117"/>
      <c r="L276" s="117"/>
    </row>
    <row r="277" spans="1:12" s="109" customFormat="1" x14ac:dyDescent="0.25">
      <c r="A277" s="27" t="e">
        <f ca="1">CONCATENATE(_xlfn.XLOOKUP(B277,'Выпадающие списки'!B:B,'Выпадающие списки'!A:A),"-",Таблица13[[#This Row],[2]])</f>
        <v>#NAME?</v>
      </c>
      <c r="B277" s="110"/>
      <c r="C277" s="111"/>
      <c r="D277" s="135"/>
      <c r="E277" s="136"/>
      <c r="F277" s="137"/>
      <c r="G277" s="138"/>
      <c r="H277" s="116"/>
      <c r="I277" s="116"/>
      <c r="J277" s="116"/>
      <c r="K277" s="117"/>
      <c r="L277" s="117"/>
    </row>
    <row r="278" spans="1:12" s="109" customFormat="1" x14ac:dyDescent="0.25">
      <c r="A278" s="27" t="e">
        <f ca="1">CONCATENATE(_xlfn.XLOOKUP(B278,'Выпадающие списки'!B:B,'Выпадающие списки'!A:A),"-",Таблица13[[#This Row],[2]])</f>
        <v>#NAME?</v>
      </c>
      <c r="B278" s="110"/>
      <c r="C278" s="111"/>
      <c r="D278" s="135"/>
      <c r="E278" s="136"/>
      <c r="F278" s="137"/>
      <c r="G278" s="138"/>
      <c r="H278" s="116"/>
      <c r="I278" s="116"/>
      <c r="J278" s="116"/>
      <c r="K278" s="117"/>
      <c r="L278" s="117"/>
    </row>
    <row r="279" spans="1:12" s="109" customFormat="1" x14ac:dyDescent="0.25">
      <c r="A279" s="27" t="e">
        <f ca="1">CONCATENATE(_xlfn.XLOOKUP(B279,'Выпадающие списки'!B:B,'Выпадающие списки'!A:A),"-",Таблица13[[#This Row],[2]])</f>
        <v>#NAME?</v>
      </c>
      <c r="B279" s="110"/>
      <c r="C279" s="111"/>
      <c r="D279" s="135"/>
      <c r="E279" s="136"/>
      <c r="F279" s="137"/>
      <c r="G279" s="138"/>
      <c r="H279" s="116"/>
      <c r="I279" s="116"/>
      <c r="J279" s="116"/>
      <c r="K279" s="117"/>
      <c r="L279" s="117"/>
    </row>
    <row r="280" spans="1:12" s="109" customFormat="1" x14ac:dyDescent="0.25">
      <c r="A280" s="27" t="e">
        <f ca="1">CONCATENATE(_xlfn.XLOOKUP(B280,'Выпадающие списки'!B:B,'Выпадающие списки'!A:A),"-",Таблица13[[#This Row],[2]])</f>
        <v>#NAME?</v>
      </c>
      <c r="B280" s="110"/>
      <c r="C280" s="111"/>
      <c r="D280" s="135"/>
      <c r="E280" s="136"/>
      <c r="F280" s="137"/>
      <c r="G280" s="138"/>
      <c r="H280" s="116"/>
      <c r="I280" s="116"/>
      <c r="J280" s="116"/>
      <c r="K280" s="117"/>
      <c r="L280" s="117"/>
    </row>
    <row r="281" spans="1:12" s="109" customFormat="1" x14ac:dyDescent="0.25">
      <c r="A281" s="27" t="e">
        <f ca="1">CONCATENATE(_xlfn.XLOOKUP(B281,'Выпадающие списки'!B:B,'Выпадающие списки'!A:A),"-",Таблица13[[#This Row],[2]])</f>
        <v>#NAME?</v>
      </c>
      <c r="B281" s="110"/>
      <c r="C281" s="111"/>
      <c r="D281" s="135"/>
      <c r="E281" s="136"/>
      <c r="F281" s="137"/>
      <c r="G281" s="138"/>
      <c r="H281" s="116"/>
      <c r="I281" s="116"/>
      <c r="J281" s="116"/>
      <c r="K281" s="117"/>
      <c r="L281" s="117"/>
    </row>
    <row r="282" spans="1:12" s="109" customFormat="1" x14ac:dyDescent="0.25">
      <c r="A282" s="27" t="e">
        <f ca="1">CONCATENATE(_xlfn.XLOOKUP(B282,'Выпадающие списки'!B:B,'Выпадающие списки'!A:A),"-",Таблица13[[#This Row],[2]])</f>
        <v>#NAME?</v>
      </c>
      <c r="B282" s="110"/>
      <c r="C282" s="111"/>
      <c r="D282" s="135"/>
      <c r="E282" s="136"/>
      <c r="F282" s="137"/>
      <c r="G282" s="138"/>
      <c r="H282" s="116"/>
      <c r="I282" s="116"/>
      <c r="J282" s="116"/>
      <c r="K282" s="117"/>
      <c r="L282" s="117"/>
    </row>
    <row r="283" spans="1:12" s="109" customFormat="1" x14ac:dyDescent="0.25">
      <c r="A283" s="27" t="e">
        <f ca="1">CONCATENATE(_xlfn.XLOOKUP(B283,'Выпадающие списки'!B:B,'Выпадающие списки'!A:A),"-",Таблица13[[#This Row],[2]])</f>
        <v>#NAME?</v>
      </c>
      <c r="B283" s="110"/>
      <c r="C283" s="111"/>
      <c r="D283" s="135"/>
      <c r="E283" s="136"/>
      <c r="F283" s="137"/>
      <c r="G283" s="138"/>
      <c r="H283" s="116"/>
      <c r="I283" s="116"/>
      <c r="J283" s="116"/>
      <c r="K283" s="117"/>
      <c r="L283" s="117"/>
    </row>
    <row r="284" spans="1:12" s="109" customFormat="1" x14ac:dyDescent="0.25">
      <c r="A284" s="27" t="e">
        <f ca="1">CONCATENATE(_xlfn.XLOOKUP(B284,'Выпадающие списки'!B:B,'Выпадающие списки'!A:A),"-",Таблица13[[#This Row],[2]])</f>
        <v>#NAME?</v>
      </c>
      <c r="B284" s="110"/>
      <c r="C284" s="111"/>
      <c r="D284" s="135"/>
      <c r="E284" s="136"/>
      <c r="F284" s="137"/>
      <c r="G284" s="138"/>
      <c r="H284" s="116"/>
      <c r="I284" s="116"/>
      <c r="J284" s="116"/>
      <c r="K284" s="117"/>
      <c r="L284" s="117"/>
    </row>
    <row r="285" spans="1:12" s="109" customFormat="1" x14ac:dyDescent="0.25">
      <c r="A285" s="27" t="e">
        <f ca="1">CONCATENATE(_xlfn.XLOOKUP(B285,'Выпадающие списки'!B:B,'Выпадающие списки'!A:A),"-",Таблица13[[#This Row],[2]])</f>
        <v>#NAME?</v>
      </c>
      <c r="B285" s="110"/>
      <c r="C285" s="111"/>
      <c r="D285" s="135"/>
      <c r="E285" s="136"/>
      <c r="F285" s="137"/>
      <c r="G285" s="138"/>
      <c r="H285" s="116"/>
      <c r="I285" s="116"/>
      <c r="J285" s="116"/>
      <c r="K285" s="117"/>
      <c r="L285" s="117"/>
    </row>
    <row r="286" spans="1:12" s="109" customFormat="1" x14ac:dyDescent="0.25">
      <c r="A286" s="27" t="e">
        <f ca="1">CONCATENATE(_xlfn.XLOOKUP(B286,'Выпадающие списки'!B:B,'Выпадающие списки'!A:A),"-",Таблица13[[#This Row],[2]])</f>
        <v>#NAME?</v>
      </c>
      <c r="B286" s="110"/>
      <c r="C286" s="111"/>
      <c r="D286" s="135"/>
      <c r="E286" s="136"/>
      <c r="F286" s="137"/>
      <c r="G286" s="138"/>
      <c r="H286" s="116"/>
      <c r="I286" s="116"/>
      <c r="J286" s="116"/>
      <c r="K286" s="117"/>
      <c r="L286" s="117"/>
    </row>
    <row r="287" spans="1:12" s="109" customFormat="1" x14ac:dyDescent="0.25">
      <c r="A287" s="27" t="e">
        <f ca="1">CONCATENATE(_xlfn.XLOOKUP(B287,'Выпадающие списки'!B:B,'Выпадающие списки'!A:A),"-",Таблица13[[#This Row],[2]])</f>
        <v>#NAME?</v>
      </c>
      <c r="B287" s="110"/>
      <c r="C287" s="111"/>
      <c r="D287" s="135"/>
      <c r="E287" s="136"/>
      <c r="F287" s="137"/>
      <c r="G287" s="138"/>
      <c r="H287" s="116"/>
      <c r="I287" s="116"/>
      <c r="J287" s="116"/>
      <c r="K287" s="117"/>
      <c r="L287" s="117"/>
    </row>
    <row r="288" spans="1:12" s="109" customFormat="1" x14ac:dyDescent="0.25">
      <c r="A288" s="27" t="e">
        <f ca="1">CONCATENATE(_xlfn.XLOOKUP(B288,'Выпадающие списки'!B:B,'Выпадающие списки'!A:A),"-",Таблица13[[#This Row],[2]])</f>
        <v>#NAME?</v>
      </c>
      <c r="B288" s="110"/>
      <c r="C288" s="111"/>
      <c r="D288" s="135"/>
      <c r="E288" s="136"/>
      <c r="F288" s="137"/>
      <c r="G288" s="138"/>
      <c r="H288" s="116"/>
      <c r="I288" s="116"/>
      <c r="J288" s="116"/>
      <c r="K288" s="117"/>
      <c r="L288" s="117"/>
    </row>
    <row r="289" spans="1:12" s="109" customFormat="1" x14ac:dyDescent="0.25">
      <c r="A289" s="27" t="e">
        <f ca="1">CONCATENATE(_xlfn.XLOOKUP(B289,'Выпадающие списки'!B:B,'Выпадающие списки'!A:A),"-",Таблица13[[#This Row],[2]])</f>
        <v>#NAME?</v>
      </c>
      <c r="B289" s="110"/>
      <c r="C289" s="111"/>
      <c r="D289" s="135"/>
      <c r="E289" s="136"/>
      <c r="F289" s="137"/>
      <c r="G289" s="138"/>
      <c r="H289" s="116"/>
      <c r="I289" s="116"/>
      <c r="J289" s="116"/>
      <c r="K289" s="117"/>
      <c r="L289" s="117"/>
    </row>
    <row r="290" spans="1:12" s="109" customFormat="1" x14ac:dyDescent="0.25">
      <c r="A290" s="27" t="e">
        <f ca="1">CONCATENATE(_xlfn.XLOOKUP(B290,'Выпадающие списки'!B:B,'Выпадающие списки'!A:A),"-",Таблица13[[#This Row],[2]])</f>
        <v>#NAME?</v>
      </c>
      <c r="B290" s="110"/>
      <c r="C290" s="111"/>
      <c r="D290" s="135"/>
      <c r="E290" s="136"/>
      <c r="F290" s="137"/>
      <c r="G290" s="138"/>
      <c r="H290" s="116"/>
      <c r="I290" s="116"/>
      <c r="J290" s="116"/>
      <c r="K290" s="117"/>
      <c r="L290" s="117"/>
    </row>
    <row r="291" spans="1:12" s="109" customFormat="1" x14ac:dyDescent="0.25">
      <c r="A291" s="27" t="e">
        <f ca="1">CONCATENATE(_xlfn.XLOOKUP(B291,'Выпадающие списки'!B:B,'Выпадающие списки'!A:A),"-",Таблица13[[#This Row],[2]])</f>
        <v>#NAME?</v>
      </c>
      <c r="B291" s="110"/>
      <c r="C291" s="111"/>
      <c r="D291" s="135"/>
      <c r="E291" s="136"/>
      <c r="F291" s="137"/>
      <c r="G291" s="138"/>
      <c r="H291" s="116"/>
      <c r="I291" s="116"/>
      <c r="J291" s="116"/>
      <c r="K291" s="117"/>
      <c r="L291" s="117"/>
    </row>
    <row r="292" spans="1:12" s="109" customFormat="1" x14ac:dyDescent="0.25">
      <c r="A292" s="27" t="e">
        <f ca="1">CONCATENATE(_xlfn.XLOOKUP(B292,'Выпадающие списки'!B:B,'Выпадающие списки'!A:A),"-",Таблица13[[#This Row],[2]])</f>
        <v>#NAME?</v>
      </c>
      <c r="B292" s="110"/>
      <c r="C292" s="111"/>
      <c r="D292" s="135"/>
      <c r="E292" s="136"/>
      <c r="F292" s="137"/>
      <c r="G292" s="138"/>
      <c r="H292" s="116"/>
      <c r="I292" s="116"/>
      <c r="J292" s="116"/>
      <c r="K292" s="117"/>
      <c r="L292" s="117"/>
    </row>
    <row r="293" spans="1:12" s="109" customFormat="1" x14ac:dyDescent="0.25">
      <c r="A293" s="27" t="e">
        <f ca="1">CONCATENATE(_xlfn.XLOOKUP(B293,'Выпадающие списки'!B:B,'Выпадающие списки'!A:A),"-",Таблица13[[#This Row],[2]])</f>
        <v>#NAME?</v>
      </c>
      <c r="B293" s="110"/>
      <c r="C293" s="111"/>
      <c r="D293" s="135"/>
      <c r="E293" s="136"/>
      <c r="F293" s="137"/>
      <c r="G293" s="138"/>
      <c r="H293" s="116"/>
      <c r="I293" s="116"/>
      <c r="J293" s="116"/>
      <c r="K293" s="117"/>
      <c r="L293" s="117"/>
    </row>
    <row r="294" spans="1:12" s="109" customFormat="1" x14ac:dyDescent="0.25">
      <c r="A294" s="27" t="e">
        <f ca="1">CONCATENATE(_xlfn.XLOOKUP(B294,'Выпадающие списки'!B:B,'Выпадающие списки'!A:A),"-",Таблица13[[#This Row],[2]])</f>
        <v>#NAME?</v>
      </c>
      <c r="B294" s="110"/>
      <c r="C294" s="111"/>
      <c r="D294" s="135"/>
      <c r="E294" s="136"/>
      <c r="F294" s="137"/>
      <c r="G294" s="138"/>
      <c r="H294" s="116"/>
      <c r="I294" s="116"/>
      <c r="J294" s="116"/>
      <c r="K294" s="117"/>
      <c r="L294" s="117"/>
    </row>
    <row r="295" spans="1:12" s="109" customFormat="1" x14ac:dyDescent="0.25">
      <c r="A295" s="27" t="e">
        <f ca="1">CONCATENATE(_xlfn.XLOOKUP(B295,'Выпадающие списки'!B:B,'Выпадающие списки'!A:A),"-",Таблица13[[#This Row],[2]])</f>
        <v>#NAME?</v>
      </c>
      <c r="B295" s="110"/>
      <c r="C295" s="111"/>
      <c r="D295" s="135"/>
      <c r="E295" s="136"/>
      <c r="F295" s="137"/>
      <c r="G295" s="138"/>
      <c r="H295" s="116"/>
      <c r="I295" s="116"/>
      <c r="J295" s="116"/>
      <c r="K295" s="117"/>
      <c r="L295" s="117"/>
    </row>
    <row r="296" spans="1:12" s="109" customFormat="1" x14ac:dyDescent="0.25">
      <c r="A296" s="27" t="e">
        <f ca="1">CONCATENATE(_xlfn.XLOOKUP(B296,'Выпадающие списки'!B:B,'Выпадающие списки'!A:A),"-",Таблица13[[#This Row],[2]])</f>
        <v>#NAME?</v>
      </c>
      <c r="B296" s="110"/>
      <c r="C296" s="111"/>
      <c r="D296" s="135"/>
      <c r="E296" s="136"/>
      <c r="F296" s="137"/>
      <c r="G296" s="138"/>
      <c r="H296" s="116"/>
      <c r="I296" s="116"/>
      <c r="J296" s="116"/>
      <c r="K296" s="117"/>
      <c r="L296" s="117"/>
    </row>
    <row r="297" spans="1:12" s="109" customFormat="1" x14ac:dyDescent="0.25">
      <c r="A297" s="27" t="e">
        <f ca="1">CONCATENATE(_xlfn.XLOOKUP(B297,'Выпадающие списки'!B:B,'Выпадающие списки'!A:A),"-",Таблица13[[#This Row],[2]])</f>
        <v>#NAME?</v>
      </c>
      <c r="B297" s="110"/>
      <c r="C297" s="111"/>
      <c r="D297" s="135"/>
      <c r="E297" s="136"/>
      <c r="F297" s="137"/>
      <c r="G297" s="138"/>
      <c r="H297" s="116"/>
      <c r="I297" s="116"/>
      <c r="J297" s="116"/>
      <c r="K297" s="117"/>
      <c r="L297" s="117"/>
    </row>
    <row r="298" spans="1:12" s="109" customFormat="1" x14ac:dyDescent="0.25">
      <c r="A298" s="27" t="e">
        <f ca="1">CONCATENATE(_xlfn.XLOOKUP(B298,'Выпадающие списки'!B:B,'Выпадающие списки'!A:A),"-",Таблица13[[#This Row],[2]])</f>
        <v>#NAME?</v>
      </c>
      <c r="B298" s="110"/>
      <c r="C298" s="111"/>
      <c r="D298" s="135"/>
      <c r="E298" s="136"/>
      <c r="F298" s="137"/>
      <c r="G298" s="138"/>
      <c r="H298" s="116"/>
      <c r="I298" s="116"/>
      <c r="J298" s="116"/>
      <c r="K298" s="117"/>
      <c r="L298" s="117"/>
    </row>
    <row r="299" spans="1:12" s="109" customFormat="1" x14ac:dyDescent="0.25">
      <c r="A299" s="27" t="e">
        <f ca="1">CONCATENATE(_xlfn.XLOOKUP(B299,'Выпадающие списки'!B:B,'Выпадающие списки'!A:A),"-",Таблица13[[#This Row],[2]])</f>
        <v>#NAME?</v>
      </c>
      <c r="B299" s="110"/>
      <c r="C299" s="111"/>
      <c r="D299" s="135"/>
      <c r="E299" s="136"/>
      <c r="F299" s="137"/>
      <c r="G299" s="138"/>
      <c r="H299" s="116"/>
      <c r="I299" s="116"/>
      <c r="J299" s="116"/>
      <c r="K299" s="117"/>
      <c r="L299" s="117"/>
    </row>
    <row r="300" spans="1:12" s="109" customFormat="1" x14ac:dyDescent="0.25">
      <c r="A300" s="27" t="e">
        <f ca="1">CONCATENATE(_xlfn.XLOOKUP(B300,'Выпадающие списки'!B:B,'Выпадающие списки'!A:A),"-",Таблица13[[#This Row],[2]])</f>
        <v>#NAME?</v>
      </c>
      <c r="B300" s="110"/>
      <c r="C300" s="111"/>
      <c r="D300" s="135"/>
      <c r="E300" s="136"/>
      <c r="F300" s="137"/>
      <c r="G300" s="138"/>
      <c r="H300" s="116"/>
      <c r="I300" s="116"/>
      <c r="J300" s="116"/>
      <c r="K300" s="117"/>
      <c r="L300" s="117"/>
    </row>
    <row r="301" spans="1:12" s="109" customFormat="1" x14ac:dyDescent="0.25">
      <c r="A301" s="27" t="e">
        <f ca="1">CONCATENATE(_xlfn.XLOOKUP(B301,'Выпадающие списки'!B:B,'Выпадающие списки'!A:A),"-",Таблица13[[#This Row],[2]])</f>
        <v>#NAME?</v>
      </c>
      <c r="B301" s="110"/>
      <c r="C301" s="111"/>
      <c r="D301" s="135"/>
      <c r="E301" s="136"/>
      <c r="F301" s="137"/>
      <c r="G301" s="138"/>
      <c r="H301" s="116"/>
      <c r="I301" s="116"/>
      <c r="J301" s="116"/>
      <c r="K301" s="117"/>
      <c r="L301" s="117"/>
    </row>
    <row r="302" spans="1:12" s="109" customFormat="1" x14ac:dyDescent="0.25">
      <c r="A302" s="27" t="e">
        <f ca="1">CONCATENATE(_xlfn.XLOOKUP(B302,'Выпадающие списки'!B:B,'Выпадающие списки'!A:A),"-",Таблица13[[#This Row],[2]])</f>
        <v>#NAME?</v>
      </c>
      <c r="B302" s="110"/>
      <c r="C302" s="111"/>
      <c r="D302" s="135"/>
      <c r="E302" s="136"/>
      <c r="F302" s="137"/>
      <c r="G302" s="138"/>
      <c r="H302" s="116"/>
      <c r="I302" s="116"/>
      <c r="J302" s="116"/>
      <c r="K302" s="117"/>
      <c r="L302" s="117"/>
    </row>
    <row r="303" spans="1:12" s="109" customFormat="1" x14ac:dyDescent="0.25">
      <c r="A303" s="27" t="e">
        <f ca="1">CONCATENATE(_xlfn.XLOOKUP(B303,'Выпадающие списки'!B:B,'Выпадающие списки'!A:A),"-",Таблица13[[#This Row],[2]])</f>
        <v>#NAME?</v>
      </c>
      <c r="B303" s="110"/>
      <c r="C303" s="111"/>
      <c r="D303" s="135"/>
      <c r="E303" s="136"/>
      <c r="F303" s="137"/>
      <c r="G303" s="138"/>
      <c r="H303" s="116"/>
      <c r="I303" s="116"/>
      <c r="J303" s="116"/>
      <c r="K303" s="117"/>
      <c r="L303" s="117"/>
    </row>
    <row r="304" spans="1:12" s="109" customFormat="1" x14ac:dyDescent="0.25">
      <c r="A304" s="27" t="e">
        <f ca="1">CONCATENATE(_xlfn.XLOOKUP(B304,'Выпадающие списки'!B:B,'Выпадающие списки'!A:A),"-",Таблица13[[#This Row],[2]])</f>
        <v>#NAME?</v>
      </c>
      <c r="B304" s="110"/>
      <c r="C304" s="111"/>
      <c r="D304" s="135"/>
      <c r="E304" s="136"/>
      <c r="F304" s="137"/>
      <c r="G304" s="138"/>
      <c r="H304" s="116"/>
      <c r="I304" s="116"/>
      <c r="J304" s="116"/>
      <c r="K304" s="117"/>
      <c r="L304" s="117"/>
    </row>
    <row r="305" spans="1:12" s="109" customFormat="1" x14ac:dyDescent="0.25">
      <c r="A305" s="27" t="e">
        <f ca="1">CONCATENATE(_xlfn.XLOOKUP(B305,'Выпадающие списки'!B:B,'Выпадающие списки'!A:A),"-",Таблица13[[#This Row],[2]])</f>
        <v>#NAME?</v>
      </c>
      <c r="B305" s="110"/>
      <c r="C305" s="111"/>
      <c r="D305" s="135"/>
      <c r="E305" s="136"/>
      <c r="F305" s="137"/>
      <c r="G305" s="138"/>
      <c r="H305" s="116"/>
      <c r="I305" s="116"/>
      <c r="J305" s="116"/>
      <c r="K305" s="117"/>
      <c r="L305" s="117"/>
    </row>
    <row r="306" spans="1:12" s="109" customFormat="1" x14ac:dyDescent="0.25">
      <c r="A306" s="27" t="e">
        <f ca="1">CONCATENATE(_xlfn.XLOOKUP(B306,'Выпадающие списки'!B:B,'Выпадающие списки'!A:A),"-",Таблица13[[#This Row],[2]])</f>
        <v>#NAME?</v>
      </c>
      <c r="B306" s="110"/>
      <c r="C306" s="111"/>
      <c r="D306" s="135"/>
      <c r="E306" s="136"/>
      <c r="F306" s="137"/>
      <c r="G306" s="138"/>
      <c r="H306" s="116"/>
      <c r="I306" s="116"/>
      <c r="J306" s="116"/>
      <c r="K306" s="117"/>
      <c r="L306" s="117"/>
    </row>
    <row r="307" spans="1:12" s="109" customFormat="1" x14ac:dyDescent="0.25">
      <c r="A307" s="27" t="e">
        <f ca="1">CONCATENATE(_xlfn.XLOOKUP(B307,'Выпадающие списки'!B:B,'Выпадающие списки'!A:A),"-",Таблица13[[#This Row],[2]])</f>
        <v>#NAME?</v>
      </c>
      <c r="B307" s="110"/>
      <c r="C307" s="111"/>
      <c r="D307" s="135"/>
      <c r="E307" s="136"/>
      <c r="F307" s="137"/>
      <c r="G307" s="138"/>
      <c r="H307" s="116"/>
      <c r="I307" s="116"/>
      <c r="J307" s="116"/>
      <c r="K307" s="117"/>
      <c r="L307" s="117"/>
    </row>
    <row r="308" spans="1:12" s="109" customFormat="1" x14ac:dyDescent="0.25">
      <c r="A308" s="27" t="e">
        <f ca="1">CONCATENATE(_xlfn.XLOOKUP(B308,'Выпадающие списки'!B:B,'Выпадающие списки'!A:A),"-",Таблица13[[#This Row],[2]])</f>
        <v>#NAME?</v>
      </c>
      <c r="B308" s="110"/>
      <c r="C308" s="111"/>
      <c r="D308" s="135"/>
      <c r="E308" s="136"/>
      <c r="F308" s="137"/>
      <c r="G308" s="138"/>
      <c r="H308" s="116"/>
      <c r="I308" s="116"/>
      <c r="J308" s="116"/>
      <c r="K308" s="117"/>
      <c r="L308" s="117"/>
    </row>
    <row r="309" spans="1:12" s="109" customFormat="1" x14ac:dyDescent="0.25">
      <c r="A309" s="27" t="e">
        <f ca="1">CONCATENATE(_xlfn.XLOOKUP(B309,'Выпадающие списки'!B:B,'Выпадающие списки'!A:A),"-",Таблица13[[#This Row],[2]])</f>
        <v>#NAME?</v>
      </c>
      <c r="B309" s="110"/>
      <c r="C309" s="111"/>
      <c r="D309" s="135"/>
      <c r="E309" s="136"/>
      <c r="F309" s="137"/>
      <c r="G309" s="138"/>
      <c r="H309" s="116"/>
      <c r="I309" s="116"/>
      <c r="J309" s="116"/>
      <c r="K309" s="117"/>
      <c r="L309" s="117"/>
    </row>
    <row r="310" spans="1:12" s="109" customFormat="1" x14ac:dyDescent="0.25">
      <c r="A310" s="27" t="e">
        <f ca="1">CONCATENATE(_xlfn.XLOOKUP(B310,'Выпадающие списки'!B:B,'Выпадающие списки'!A:A),"-",Таблица13[[#This Row],[2]])</f>
        <v>#NAME?</v>
      </c>
      <c r="B310" s="110"/>
      <c r="C310" s="111"/>
      <c r="D310" s="135"/>
      <c r="E310" s="136"/>
      <c r="F310" s="137"/>
      <c r="G310" s="138"/>
      <c r="H310" s="116"/>
      <c r="I310" s="116"/>
      <c r="J310" s="116"/>
      <c r="K310" s="117"/>
      <c r="L310" s="117"/>
    </row>
    <row r="311" spans="1:12" s="109" customFormat="1" x14ac:dyDescent="0.25">
      <c r="A311" s="27" t="e">
        <f ca="1">CONCATENATE(_xlfn.XLOOKUP(B311,'Выпадающие списки'!B:B,'Выпадающие списки'!A:A),"-",Таблица13[[#This Row],[2]])</f>
        <v>#NAME?</v>
      </c>
      <c r="B311" s="110"/>
      <c r="C311" s="111"/>
      <c r="D311" s="135"/>
      <c r="E311" s="136"/>
      <c r="F311" s="137"/>
      <c r="G311" s="138"/>
      <c r="H311" s="116"/>
      <c r="I311" s="116"/>
      <c r="J311" s="116"/>
      <c r="K311" s="117"/>
      <c r="L311" s="117"/>
    </row>
    <row r="312" spans="1:12" s="109" customFormat="1" x14ac:dyDescent="0.25">
      <c r="A312" s="27" t="e">
        <f ca="1">CONCATENATE(_xlfn.XLOOKUP(B312,'Выпадающие списки'!B:B,'Выпадающие списки'!A:A),"-",Таблица13[[#This Row],[2]])</f>
        <v>#NAME?</v>
      </c>
      <c r="B312" s="110"/>
      <c r="C312" s="111"/>
      <c r="D312" s="135"/>
      <c r="E312" s="136"/>
      <c r="F312" s="137"/>
      <c r="G312" s="138"/>
      <c r="H312" s="116"/>
      <c r="I312" s="116"/>
      <c r="J312" s="116"/>
      <c r="K312" s="117"/>
      <c r="L312" s="117"/>
    </row>
    <row r="313" spans="1:12" s="109" customFormat="1" x14ac:dyDescent="0.25">
      <c r="A313" s="27" t="e">
        <f ca="1">CONCATENATE(_xlfn.XLOOKUP(B313,'Выпадающие списки'!B:B,'Выпадающие списки'!A:A),"-",Таблица13[[#This Row],[2]])</f>
        <v>#NAME?</v>
      </c>
      <c r="B313" s="110"/>
      <c r="C313" s="111"/>
      <c r="D313" s="135"/>
      <c r="E313" s="136"/>
      <c r="F313" s="137"/>
      <c r="G313" s="138"/>
      <c r="H313" s="116"/>
      <c r="I313" s="116"/>
      <c r="J313" s="116"/>
      <c r="K313" s="117"/>
      <c r="L313" s="117"/>
    </row>
    <row r="314" spans="1:12" s="109" customFormat="1" x14ac:dyDescent="0.25">
      <c r="A314" s="27" t="e">
        <f ca="1">CONCATENATE(_xlfn.XLOOKUP(B314,'Выпадающие списки'!B:B,'Выпадающие списки'!A:A),"-",Таблица13[[#This Row],[2]])</f>
        <v>#NAME?</v>
      </c>
      <c r="B314" s="110"/>
      <c r="C314" s="111"/>
      <c r="D314" s="135"/>
      <c r="E314" s="136"/>
      <c r="F314" s="137"/>
      <c r="G314" s="138"/>
      <c r="H314" s="116"/>
      <c r="I314" s="116"/>
      <c r="J314" s="116"/>
      <c r="K314" s="117"/>
      <c r="L314" s="117"/>
    </row>
    <row r="315" spans="1:12" s="109" customFormat="1" x14ac:dyDescent="0.25">
      <c r="A315" s="27" t="e">
        <f ca="1">CONCATENATE(_xlfn.XLOOKUP(B315,'Выпадающие списки'!B:B,'Выпадающие списки'!A:A),"-",Таблица13[[#This Row],[2]])</f>
        <v>#NAME?</v>
      </c>
      <c r="B315" s="110"/>
      <c r="C315" s="111"/>
      <c r="D315" s="135"/>
      <c r="E315" s="136"/>
      <c r="F315" s="137"/>
      <c r="G315" s="138"/>
      <c r="H315" s="116"/>
      <c r="I315" s="116"/>
      <c r="J315" s="116"/>
      <c r="K315" s="117"/>
      <c r="L315" s="117"/>
    </row>
    <row r="316" spans="1:12" s="109" customFormat="1" x14ac:dyDescent="0.25">
      <c r="A316" s="27" t="e">
        <f ca="1">CONCATENATE(_xlfn.XLOOKUP(B316,'Выпадающие списки'!B:B,'Выпадающие списки'!A:A),"-",Таблица13[[#This Row],[2]])</f>
        <v>#NAME?</v>
      </c>
      <c r="B316" s="110"/>
      <c r="C316" s="111"/>
      <c r="D316" s="135"/>
      <c r="E316" s="136"/>
      <c r="F316" s="137"/>
      <c r="G316" s="138"/>
      <c r="H316" s="116"/>
      <c r="I316" s="116"/>
      <c r="J316" s="116"/>
      <c r="K316" s="117"/>
      <c r="L316" s="117"/>
    </row>
    <row r="317" spans="1:12" s="109" customFormat="1" x14ac:dyDescent="0.25">
      <c r="A317" s="27" t="e">
        <f ca="1">CONCATENATE(_xlfn.XLOOKUP(B317,'Выпадающие списки'!B:B,'Выпадающие списки'!A:A),"-",Таблица13[[#This Row],[2]])</f>
        <v>#NAME?</v>
      </c>
      <c r="B317" s="110"/>
      <c r="C317" s="111"/>
      <c r="D317" s="135"/>
      <c r="E317" s="136"/>
      <c r="F317" s="137"/>
      <c r="G317" s="138"/>
      <c r="H317" s="116"/>
      <c r="I317" s="116"/>
      <c r="J317" s="116"/>
      <c r="K317" s="117"/>
      <c r="L317" s="117"/>
    </row>
    <row r="318" spans="1:12" s="109" customFormat="1" x14ac:dyDescent="0.25">
      <c r="A318" s="27" t="e">
        <f ca="1">CONCATENATE(_xlfn.XLOOKUP(B318,'Выпадающие списки'!B:B,'Выпадающие списки'!A:A),"-",Таблица13[[#This Row],[2]])</f>
        <v>#NAME?</v>
      </c>
      <c r="B318" s="110"/>
      <c r="C318" s="111"/>
      <c r="D318" s="135"/>
      <c r="E318" s="136"/>
      <c r="F318" s="137"/>
      <c r="G318" s="138"/>
      <c r="H318" s="116"/>
      <c r="I318" s="116"/>
      <c r="J318" s="116"/>
      <c r="K318" s="117"/>
      <c r="L318" s="117"/>
    </row>
    <row r="319" spans="1:12" s="109" customFormat="1" x14ac:dyDescent="0.25">
      <c r="A319" s="27" t="e">
        <f ca="1">CONCATENATE(_xlfn.XLOOKUP(B319,'Выпадающие списки'!B:B,'Выпадающие списки'!A:A),"-",Таблица13[[#This Row],[2]])</f>
        <v>#NAME?</v>
      </c>
      <c r="B319" s="110"/>
      <c r="C319" s="111"/>
      <c r="D319" s="135"/>
      <c r="E319" s="136"/>
      <c r="F319" s="137"/>
      <c r="G319" s="138"/>
      <c r="H319" s="116"/>
      <c r="I319" s="116"/>
      <c r="J319" s="116"/>
      <c r="K319" s="117"/>
      <c r="L319" s="117"/>
    </row>
    <row r="320" spans="1:12" s="109" customFormat="1" x14ac:dyDescent="0.25">
      <c r="A320" s="27" t="e">
        <f ca="1">CONCATENATE(_xlfn.XLOOKUP(B320,'Выпадающие списки'!B:B,'Выпадающие списки'!A:A),"-",Таблица13[[#This Row],[2]])</f>
        <v>#NAME?</v>
      </c>
      <c r="B320" s="110"/>
      <c r="C320" s="111"/>
      <c r="D320" s="135"/>
      <c r="E320" s="136"/>
      <c r="F320" s="137"/>
      <c r="G320" s="138"/>
      <c r="H320" s="116"/>
      <c r="I320" s="116"/>
      <c r="J320" s="116"/>
      <c r="K320" s="117"/>
      <c r="L320" s="117"/>
    </row>
    <row r="321" spans="1:12" s="109" customFormat="1" x14ac:dyDescent="0.25">
      <c r="A321" s="27" t="e">
        <f ca="1">CONCATENATE(_xlfn.XLOOKUP(B321,'Выпадающие списки'!B:B,'Выпадающие списки'!A:A),"-",Таблица13[[#This Row],[2]])</f>
        <v>#NAME?</v>
      </c>
      <c r="B321" s="110"/>
      <c r="C321" s="111"/>
      <c r="D321" s="135"/>
      <c r="E321" s="136"/>
      <c r="F321" s="137"/>
      <c r="G321" s="138"/>
      <c r="H321" s="116"/>
      <c r="I321" s="116"/>
      <c r="J321" s="116"/>
      <c r="K321" s="117"/>
      <c r="L321" s="117"/>
    </row>
    <row r="322" spans="1:12" s="109" customFormat="1" x14ac:dyDescent="0.25">
      <c r="A322" s="27" t="e">
        <f ca="1">CONCATENATE(_xlfn.XLOOKUP(B322,'Выпадающие списки'!B:B,'Выпадающие списки'!A:A),"-",Таблица13[[#This Row],[2]])</f>
        <v>#NAME?</v>
      </c>
      <c r="B322" s="110"/>
      <c r="C322" s="111"/>
      <c r="D322" s="135"/>
      <c r="E322" s="136"/>
      <c r="F322" s="137"/>
      <c r="G322" s="138"/>
      <c r="H322" s="116"/>
      <c r="I322" s="116"/>
      <c r="J322" s="116"/>
      <c r="K322" s="117"/>
      <c r="L322" s="117"/>
    </row>
    <row r="323" spans="1:12" s="109" customFormat="1" x14ac:dyDescent="0.25">
      <c r="A323" s="27" t="e">
        <f ca="1">CONCATENATE(_xlfn.XLOOKUP(B323,'Выпадающие списки'!B:B,'Выпадающие списки'!A:A),"-",Таблица13[[#This Row],[2]])</f>
        <v>#NAME?</v>
      </c>
      <c r="B323" s="110"/>
      <c r="C323" s="111"/>
      <c r="D323" s="135"/>
      <c r="E323" s="136"/>
      <c r="F323" s="137"/>
      <c r="G323" s="138"/>
      <c r="H323" s="116"/>
      <c r="I323" s="116"/>
      <c r="J323" s="116"/>
      <c r="K323" s="117"/>
      <c r="L323" s="117"/>
    </row>
    <row r="324" spans="1:12" s="109" customFormat="1" x14ac:dyDescent="0.25">
      <c r="A324" s="27" t="e">
        <f ca="1">CONCATENATE(_xlfn.XLOOKUP(B324,'Выпадающие списки'!B:B,'Выпадающие списки'!A:A),"-",Таблица13[[#This Row],[2]])</f>
        <v>#NAME?</v>
      </c>
      <c r="B324" s="110"/>
      <c r="C324" s="111"/>
      <c r="D324" s="135"/>
      <c r="E324" s="136"/>
      <c r="F324" s="137"/>
      <c r="G324" s="138"/>
      <c r="H324" s="116"/>
      <c r="I324" s="116"/>
      <c r="J324" s="116"/>
      <c r="K324" s="117"/>
      <c r="L324" s="117"/>
    </row>
    <row r="325" spans="1:12" s="109" customFormat="1" x14ac:dyDescent="0.25">
      <c r="A325" s="27" t="e">
        <f ca="1">CONCATENATE(_xlfn.XLOOKUP(B325,'Выпадающие списки'!B:B,'Выпадающие списки'!A:A),"-",Таблица13[[#This Row],[2]])</f>
        <v>#NAME?</v>
      </c>
      <c r="B325" s="110"/>
      <c r="C325" s="111"/>
      <c r="D325" s="135"/>
      <c r="E325" s="136"/>
      <c r="F325" s="137"/>
      <c r="G325" s="138"/>
      <c r="H325" s="116"/>
      <c r="I325" s="116"/>
      <c r="J325" s="116"/>
      <c r="K325" s="117"/>
      <c r="L325" s="117"/>
    </row>
    <row r="326" spans="1:12" s="109" customFormat="1" x14ac:dyDescent="0.25">
      <c r="A326" s="27" t="e">
        <f ca="1">CONCATENATE(_xlfn.XLOOKUP(B326,'Выпадающие списки'!B:B,'Выпадающие списки'!A:A),"-",Таблица13[[#This Row],[2]])</f>
        <v>#NAME?</v>
      </c>
      <c r="B326" s="110"/>
      <c r="C326" s="111"/>
      <c r="D326" s="135"/>
      <c r="E326" s="136"/>
      <c r="F326" s="137"/>
      <c r="G326" s="138"/>
      <c r="H326" s="116"/>
      <c r="I326" s="116"/>
      <c r="J326" s="116"/>
      <c r="K326" s="117"/>
      <c r="L326" s="117"/>
    </row>
    <row r="327" spans="1:12" s="109" customFormat="1" x14ac:dyDescent="0.25">
      <c r="A327" s="27" t="e">
        <f ca="1">CONCATENATE(_xlfn.XLOOKUP(B327,'Выпадающие списки'!B:B,'Выпадающие списки'!A:A),"-",Таблица13[[#This Row],[2]])</f>
        <v>#NAME?</v>
      </c>
      <c r="B327" s="110"/>
      <c r="C327" s="111"/>
      <c r="D327" s="135"/>
      <c r="E327" s="136"/>
      <c r="F327" s="137"/>
      <c r="G327" s="138"/>
      <c r="H327" s="116"/>
      <c r="I327" s="116"/>
      <c r="J327" s="116"/>
      <c r="K327" s="117"/>
      <c r="L327" s="117"/>
    </row>
    <row r="328" spans="1:12" s="109" customFormat="1" x14ac:dyDescent="0.25">
      <c r="A328" s="27" t="e">
        <f ca="1">CONCATENATE(_xlfn.XLOOKUP(B328,'Выпадающие списки'!B:B,'Выпадающие списки'!A:A),"-",Таблица13[[#This Row],[2]])</f>
        <v>#NAME?</v>
      </c>
      <c r="B328" s="110"/>
      <c r="C328" s="111"/>
      <c r="D328" s="135"/>
      <c r="E328" s="136"/>
      <c r="F328" s="137"/>
      <c r="G328" s="138"/>
      <c r="H328" s="116"/>
      <c r="I328" s="116"/>
      <c r="J328" s="116"/>
      <c r="K328" s="117"/>
      <c r="L328" s="117"/>
    </row>
    <row r="329" spans="1:12" s="109" customFormat="1" x14ac:dyDescent="0.25">
      <c r="A329" s="27" t="e">
        <f ca="1">CONCATENATE(_xlfn.XLOOKUP(B329,'Выпадающие списки'!B:B,'Выпадающие списки'!A:A),"-",Таблица13[[#This Row],[2]])</f>
        <v>#NAME?</v>
      </c>
      <c r="B329" s="110"/>
      <c r="C329" s="111"/>
      <c r="D329" s="135"/>
      <c r="E329" s="136"/>
      <c r="F329" s="137"/>
      <c r="G329" s="138"/>
      <c r="H329" s="116"/>
      <c r="I329" s="116"/>
      <c r="J329" s="116"/>
      <c r="K329" s="117"/>
      <c r="L329" s="117"/>
    </row>
    <row r="330" spans="1:12" s="109" customFormat="1" x14ac:dyDescent="0.25">
      <c r="A330" s="27" t="e">
        <f ca="1">CONCATENATE(_xlfn.XLOOKUP(B330,'Выпадающие списки'!B:B,'Выпадающие списки'!A:A),"-",Таблица13[[#This Row],[2]])</f>
        <v>#NAME?</v>
      </c>
      <c r="B330" s="110"/>
      <c r="C330" s="111"/>
      <c r="D330" s="135"/>
      <c r="E330" s="136"/>
      <c r="F330" s="137"/>
      <c r="G330" s="138"/>
      <c r="H330" s="116"/>
      <c r="I330" s="116"/>
      <c r="J330" s="116"/>
      <c r="K330" s="117"/>
      <c r="L330" s="117"/>
    </row>
    <row r="331" spans="1:12" s="109" customFormat="1" x14ac:dyDescent="0.25">
      <c r="A331" s="27" t="e">
        <f ca="1">CONCATENATE(_xlfn.XLOOKUP(B331,'Выпадающие списки'!B:B,'Выпадающие списки'!A:A),"-",Таблица13[[#This Row],[2]])</f>
        <v>#NAME?</v>
      </c>
      <c r="B331" s="110"/>
      <c r="C331" s="111"/>
      <c r="D331" s="135"/>
      <c r="E331" s="136"/>
      <c r="F331" s="137"/>
      <c r="G331" s="138"/>
      <c r="H331" s="116"/>
      <c r="I331" s="116"/>
      <c r="J331" s="116"/>
      <c r="K331" s="117"/>
      <c r="L331" s="117"/>
    </row>
    <row r="332" spans="1:12" s="109" customFormat="1" x14ac:dyDescent="0.25">
      <c r="A332" s="27" t="e">
        <f ca="1">CONCATENATE(_xlfn.XLOOKUP(B332,'Выпадающие списки'!B:B,'Выпадающие списки'!A:A),"-",Таблица13[[#This Row],[2]])</f>
        <v>#NAME?</v>
      </c>
      <c r="B332" s="110"/>
      <c r="C332" s="111"/>
      <c r="D332" s="135"/>
      <c r="E332" s="136"/>
      <c r="F332" s="137"/>
      <c r="G332" s="138"/>
      <c r="H332" s="116"/>
      <c r="I332" s="116"/>
      <c r="J332" s="116"/>
      <c r="K332" s="117"/>
      <c r="L332" s="117"/>
    </row>
    <row r="333" spans="1:12" s="109" customFormat="1" x14ac:dyDescent="0.25">
      <c r="A333" s="27" t="e">
        <f ca="1">CONCATENATE(_xlfn.XLOOKUP(B333,'Выпадающие списки'!B:B,'Выпадающие списки'!A:A),"-",Таблица13[[#This Row],[2]])</f>
        <v>#NAME?</v>
      </c>
      <c r="B333" s="110"/>
      <c r="C333" s="111"/>
      <c r="D333" s="135"/>
      <c r="E333" s="136"/>
      <c r="F333" s="137"/>
      <c r="G333" s="138"/>
      <c r="H333" s="116"/>
      <c r="I333" s="116"/>
      <c r="J333" s="116"/>
      <c r="K333" s="117"/>
      <c r="L333" s="117"/>
    </row>
    <row r="334" spans="1:12" s="109" customFormat="1" x14ac:dyDescent="0.25">
      <c r="A334" s="27" t="e">
        <f ca="1">CONCATENATE(_xlfn.XLOOKUP(B334,'Выпадающие списки'!B:B,'Выпадающие списки'!A:A),"-",Таблица13[[#This Row],[2]])</f>
        <v>#NAME?</v>
      </c>
      <c r="B334" s="110"/>
      <c r="C334" s="111"/>
      <c r="D334" s="135"/>
      <c r="E334" s="136"/>
      <c r="F334" s="137"/>
      <c r="G334" s="138"/>
      <c r="H334" s="116"/>
      <c r="I334" s="116"/>
      <c r="J334" s="116"/>
      <c r="K334" s="117"/>
      <c r="L334" s="117"/>
    </row>
    <row r="335" spans="1:12" s="109" customFormat="1" x14ac:dyDescent="0.25">
      <c r="A335" s="27" t="e">
        <f ca="1">CONCATENATE(_xlfn.XLOOKUP(B335,'Выпадающие списки'!B:B,'Выпадающие списки'!A:A),"-",Таблица13[[#This Row],[2]])</f>
        <v>#NAME?</v>
      </c>
      <c r="B335" s="110"/>
      <c r="C335" s="111"/>
      <c r="D335" s="135"/>
      <c r="E335" s="136"/>
      <c r="F335" s="137"/>
      <c r="G335" s="138"/>
      <c r="H335" s="116"/>
      <c r="I335" s="116"/>
      <c r="J335" s="116"/>
      <c r="K335" s="117"/>
      <c r="L335" s="117"/>
    </row>
    <row r="336" spans="1:12" s="109" customFormat="1" x14ac:dyDescent="0.25">
      <c r="A336" s="27" t="e">
        <f ca="1">CONCATENATE(_xlfn.XLOOKUP(B336,'Выпадающие списки'!B:B,'Выпадающие списки'!A:A),"-",Таблица13[[#This Row],[2]])</f>
        <v>#NAME?</v>
      </c>
      <c r="B336" s="110"/>
      <c r="C336" s="111"/>
      <c r="D336" s="135"/>
      <c r="E336" s="136"/>
      <c r="F336" s="137"/>
      <c r="G336" s="138"/>
      <c r="H336" s="116"/>
      <c r="I336" s="116"/>
      <c r="J336" s="116"/>
      <c r="K336" s="117"/>
      <c r="L336" s="117"/>
    </row>
    <row r="337" spans="1:12" s="109" customFormat="1" x14ac:dyDescent="0.25">
      <c r="A337" s="27" t="e">
        <f ca="1">CONCATENATE(_xlfn.XLOOKUP(B337,'Выпадающие списки'!B:B,'Выпадающие списки'!A:A),"-",Таблица13[[#This Row],[2]])</f>
        <v>#NAME?</v>
      </c>
      <c r="B337" s="110"/>
      <c r="C337" s="111"/>
      <c r="D337" s="135"/>
      <c r="E337" s="136"/>
      <c r="F337" s="137"/>
      <c r="G337" s="138"/>
      <c r="H337" s="116"/>
      <c r="I337" s="116"/>
      <c r="J337" s="116"/>
      <c r="K337" s="117"/>
      <c r="L337" s="117"/>
    </row>
    <row r="338" spans="1:12" s="109" customFormat="1" x14ac:dyDescent="0.25">
      <c r="A338" s="27" t="e">
        <f ca="1">CONCATENATE(_xlfn.XLOOKUP(B338,'Выпадающие списки'!B:B,'Выпадающие списки'!A:A),"-",Таблица13[[#This Row],[2]])</f>
        <v>#NAME?</v>
      </c>
      <c r="B338" s="110"/>
      <c r="C338" s="111"/>
      <c r="D338" s="135"/>
      <c r="E338" s="136"/>
      <c r="F338" s="137"/>
      <c r="G338" s="138"/>
      <c r="H338" s="116"/>
      <c r="I338" s="116"/>
      <c r="J338" s="116"/>
      <c r="K338" s="117"/>
      <c r="L338" s="117"/>
    </row>
    <row r="339" spans="1:12" s="109" customFormat="1" x14ac:dyDescent="0.25">
      <c r="A339" s="27" t="e">
        <f ca="1">CONCATENATE(_xlfn.XLOOKUP(B339,'Выпадающие списки'!B:B,'Выпадающие списки'!A:A),"-",Таблица13[[#This Row],[2]])</f>
        <v>#NAME?</v>
      </c>
      <c r="B339" s="110"/>
      <c r="C339" s="111"/>
      <c r="D339" s="135"/>
      <c r="E339" s="136"/>
      <c r="F339" s="137"/>
      <c r="G339" s="138"/>
      <c r="H339" s="116"/>
      <c r="I339" s="116"/>
      <c r="J339" s="116"/>
      <c r="K339" s="117"/>
      <c r="L339" s="117"/>
    </row>
    <row r="340" spans="1:12" s="109" customFormat="1" x14ac:dyDescent="0.25">
      <c r="A340" s="27" t="e">
        <f ca="1">CONCATENATE(_xlfn.XLOOKUP(B340,'Выпадающие списки'!B:B,'Выпадающие списки'!A:A),"-",Таблица13[[#This Row],[2]])</f>
        <v>#NAME?</v>
      </c>
      <c r="B340" s="110"/>
      <c r="C340" s="111"/>
      <c r="D340" s="135"/>
      <c r="E340" s="136"/>
      <c r="F340" s="137"/>
      <c r="G340" s="138"/>
      <c r="H340" s="116"/>
      <c r="I340" s="116"/>
      <c r="J340" s="116"/>
      <c r="K340" s="117"/>
      <c r="L340" s="117"/>
    </row>
    <row r="341" spans="1:12" s="109" customFormat="1" x14ac:dyDescent="0.25">
      <c r="A341" s="27" t="e">
        <f ca="1">CONCATENATE(_xlfn.XLOOKUP(B341,'Выпадающие списки'!B:B,'Выпадающие списки'!A:A),"-",Таблица13[[#This Row],[2]])</f>
        <v>#NAME?</v>
      </c>
      <c r="B341" s="110"/>
      <c r="C341" s="111"/>
      <c r="D341" s="135"/>
      <c r="E341" s="136"/>
      <c r="F341" s="137"/>
      <c r="G341" s="138"/>
      <c r="H341" s="116"/>
      <c r="I341" s="116"/>
      <c r="J341" s="116"/>
      <c r="K341" s="117"/>
      <c r="L341" s="117"/>
    </row>
    <row r="342" spans="1:12" s="109" customFormat="1" x14ac:dyDescent="0.25">
      <c r="A342" s="27" t="e">
        <f ca="1">CONCATENATE(_xlfn.XLOOKUP(B342,'Выпадающие списки'!B:B,'Выпадающие списки'!A:A),"-",Таблица13[[#This Row],[2]])</f>
        <v>#NAME?</v>
      </c>
      <c r="B342" s="110"/>
      <c r="C342" s="111"/>
      <c r="D342" s="135"/>
      <c r="E342" s="136"/>
      <c r="F342" s="137"/>
      <c r="G342" s="138"/>
      <c r="H342" s="116"/>
      <c r="I342" s="116"/>
      <c r="J342" s="116"/>
      <c r="K342" s="117"/>
      <c r="L342" s="117"/>
    </row>
    <row r="343" spans="1:12" s="109" customFormat="1" x14ac:dyDescent="0.25">
      <c r="A343" s="27" t="e">
        <f ca="1">CONCATENATE(_xlfn.XLOOKUP(B343,'Выпадающие списки'!B:B,'Выпадающие списки'!A:A),"-",Таблица13[[#This Row],[2]])</f>
        <v>#NAME?</v>
      </c>
      <c r="B343" s="110"/>
      <c r="C343" s="111"/>
      <c r="D343" s="135"/>
      <c r="E343" s="136"/>
      <c r="F343" s="137"/>
      <c r="G343" s="138"/>
      <c r="H343" s="116"/>
      <c r="I343" s="116"/>
      <c r="J343" s="116"/>
      <c r="K343" s="117"/>
      <c r="L343" s="117"/>
    </row>
    <row r="344" spans="1:12" s="109" customFormat="1" x14ac:dyDescent="0.25">
      <c r="A344" s="27" t="e">
        <f ca="1">CONCATENATE(_xlfn.XLOOKUP(B344,'Выпадающие списки'!B:B,'Выпадающие списки'!A:A),"-",Таблица13[[#This Row],[2]])</f>
        <v>#NAME?</v>
      </c>
      <c r="B344" s="110"/>
      <c r="C344" s="111"/>
      <c r="D344" s="135"/>
      <c r="E344" s="136"/>
      <c r="F344" s="137"/>
      <c r="G344" s="138"/>
      <c r="H344" s="116"/>
      <c r="I344" s="116"/>
      <c r="J344" s="116"/>
      <c r="K344" s="117"/>
      <c r="L344" s="117"/>
    </row>
    <row r="345" spans="1:12" s="109" customFormat="1" x14ac:dyDescent="0.25">
      <c r="A345" s="27" t="e">
        <f ca="1">CONCATENATE(_xlfn.XLOOKUP(B345,'Выпадающие списки'!B:B,'Выпадающие списки'!A:A),"-",Таблица13[[#This Row],[2]])</f>
        <v>#NAME?</v>
      </c>
      <c r="B345" s="110"/>
      <c r="C345" s="111"/>
      <c r="D345" s="135"/>
      <c r="E345" s="136"/>
      <c r="F345" s="137"/>
      <c r="G345" s="138"/>
      <c r="H345" s="116"/>
      <c r="I345" s="116"/>
      <c r="J345" s="116"/>
      <c r="K345" s="117"/>
      <c r="L345" s="117"/>
    </row>
    <row r="346" spans="1:12" s="109" customFormat="1" x14ac:dyDescent="0.25">
      <c r="A346" s="27" t="e">
        <f ca="1">CONCATENATE(_xlfn.XLOOKUP(B346,'Выпадающие списки'!B:B,'Выпадающие списки'!A:A),"-",Таблица13[[#This Row],[2]])</f>
        <v>#NAME?</v>
      </c>
      <c r="B346" s="110"/>
      <c r="C346" s="111"/>
      <c r="D346" s="135"/>
      <c r="E346" s="136"/>
      <c r="F346" s="137"/>
      <c r="G346" s="138"/>
      <c r="H346" s="116"/>
      <c r="I346" s="116"/>
      <c r="J346" s="116"/>
      <c r="K346" s="117"/>
      <c r="L346" s="117"/>
    </row>
    <row r="347" spans="1:12" s="109" customFormat="1" x14ac:dyDescent="0.25">
      <c r="A347" s="27" t="e">
        <f ca="1">CONCATENATE(_xlfn.XLOOKUP(B347,'Выпадающие списки'!B:B,'Выпадающие списки'!A:A),"-",Таблица13[[#This Row],[2]])</f>
        <v>#NAME?</v>
      </c>
      <c r="B347" s="110"/>
      <c r="C347" s="111"/>
      <c r="D347" s="135"/>
      <c r="E347" s="136"/>
      <c r="F347" s="137"/>
      <c r="G347" s="138"/>
      <c r="H347" s="116"/>
      <c r="I347" s="116"/>
      <c r="J347" s="116"/>
      <c r="K347" s="117"/>
      <c r="L347" s="117"/>
    </row>
    <row r="348" spans="1:12" s="109" customFormat="1" x14ac:dyDescent="0.25">
      <c r="A348" s="27" t="e">
        <f ca="1">CONCATENATE(_xlfn.XLOOKUP(B348,'Выпадающие списки'!B:B,'Выпадающие списки'!A:A),"-",Таблица13[[#This Row],[2]])</f>
        <v>#NAME?</v>
      </c>
      <c r="B348" s="110"/>
      <c r="C348" s="111"/>
      <c r="D348" s="135"/>
      <c r="E348" s="136"/>
      <c r="F348" s="137"/>
      <c r="G348" s="138"/>
      <c r="H348" s="116"/>
      <c r="I348" s="116"/>
      <c r="J348" s="116"/>
      <c r="K348" s="117"/>
      <c r="L348" s="117"/>
    </row>
    <row r="349" spans="1:12" s="109" customFormat="1" x14ac:dyDescent="0.25">
      <c r="A349" s="27" t="e">
        <f ca="1">CONCATENATE(_xlfn.XLOOKUP(B349,'Выпадающие списки'!B:B,'Выпадающие списки'!A:A),"-",Таблица13[[#This Row],[2]])</f>
        <v>#NAME?</v>
      </c>
      <c r="B349" s="110"/>
      <c r="C349" s="111"/>
      <c r="D349" s="135"/>
      <c r="E349" s="136"/>
      <c r="F349" s="137"/>
      <c r="G349" s="138"/>
      <c r="H349" s="116"/>
      <c r="I349" s="116"/>
      <c r="J349" s="116"/>
      <c r="K349" s="117"/>
      <c r="L349" s="117"/>
    </row>
    <row r="350" spans="1:12" s="109" customFormat="1" x14ac:dyDescent="0.25">
      <c r="A350" s="27" t="e">
        <f ca="1">CONCATENATE(_xlfn.XLOOKUP(B350,'Выпадающие списки'!B:B,'Выпадающие списки'!A:A),"-",Таблица13[[#This Row],[2]])</f>
        <v>#NAME?</v>
      </c>
      <c r="B350" s="110"/>
      <c r="C350" s="111"/>
      <c r="D350" s="135"/>
      <c r="E350" s="136"/>
      <c r="F350" s="137"/>
      <c r="G350" s="138"/>
      <c r="H350" s="116"/>
      <c r="I350" s="116"/>
      <c r="J350" s="116"/>
      <c r="K350" s="117"/>
      <c r="L350" s="117"/>
    </row>
    <row r="351" spans="1:12" s="109" customFormat="1" x14ac:dyDescent="0.25">
      <c r="A351" s="27" t="e">
        <f ca="1">CONCATENATE(_xlfn.XLOOKUP(B351,'Выпадающие списки'!B:B,'Выпадающие списки'!A:A),"-",Таблица13[[#This Row],[2]])</f>
        <v>#NAME?</v>
      </c>
      <c r="B351" s="110"/>
      <c r="C351" s="111"/>
      <c r="D351" s="135"/>
      <c r="E351" s="136"/>
      <c r="F351" s="137"/>
      <c r="G351" s="138"/>
      <c r="H351" s="116"/>
      <c r="I351" s="116"/>
      <c r="J351" s="116"/>
      <c r="K351" s="117"/>
      <c r="L351" s="117"/>
    </row>
    <row r="352" spans="1:12" s="109" customFormat="1" x14ac:dyDescent="0.25">
      <c r="A352" s="27" t="e">
        <f ca="1">CONCATENATE(_xlfn.XLOOKUP(B352,'Выпадающие списки'!B:B,'Выпадающие списки'!A:A),"-",Таблица13[[#This Row],[2]])</f>
        <v>#NAME?</v>
      </c>
      <c r="B352" s="110"/>
      <c r="C352" s="111"/>
      <c r="D352" s="139"/>
      <c r="E352" s="140"/>
      <c r="F352" s="141"/>
      <c r="G352" s="142"/>
      <c r="H352" s="143"/>
      <c r="I352" s="116"/>
      <c r="J352" s="116"/>
      <c r="K352" s="117"/>
      <c r="L352" s="117"/>
    </row>
    <row r="353" spans="1:12" s="109" customFormat="1" x14ac:dyDescent="0.25">
      <c r="A353" s="27" t="e">
        <f ca="1">CONCATENATE(_xlfn.XLOOKUP(B353,'Выпадающие списки'!B:B,'Выпадающие списки'!A:A),"-",Таблица13[[#This Row],[2]])</f>
        <v>#NAME?</v>
      </c>
      <c r="B353" s="110"/>
      <c r="C353" s="111"/>
      <c r="D353" s="139"/>
      <c r="E353" s="140"/>
      <c r="F353" s="141"/>
      <c r="G353" s="142"/>
      <c r="H353" s="143"/>
      <c r="I353" s="116"/>
      <c r="J353" s="116"/>
      <c r="K353" s="117"/>
      <c r="L353" s="117"/>
    </row>
    <row r="354" spans="1:12" s="109" customFormat="1" x14ac:dyDescent="0.25">
      <c r="A354" s="27" t="e">
        <f ca="1">CONCATENATE(_xlfn.XLOOKUP(B354,'Выпадающие списки'!B:B,'Выпадающие списки'!A:A),"-",Таблица13[[#This Row],[2]])</f>
        <v>#NAME?</v>
      </c>
      <c r="B354" s="110"/>
      <c r="C354" s="111"/>
      <c r="D354" s="135"/>
      <c r="E354" s="136"/>
      <c r="F354" s="137"/>
      <c r="G354" s="138"/>
      <c r="H354" s="116"/>
      <c r="I354" s="116"/>
      <c r="J354" s="116"/>
      <c r="K354" s="117"/>
      <c r="L354" s="117"/>
    </row>
    <row r="355" spans="1:12" s="109" customFormat="1" x14ac:dyDescent="0.25">
      <c r="A355" s="27" t="e">
        <f ca="1">CONCATENATE(_xlfn.XLOOKUP(B355,'Выпадающие списки'!B:B,'Выпадающие списки'!A:A),"-",Таблица13[[#This Row],[2]])</f>
        <v>#NAME?</v>
      </c>
      <c r="B355" s="110"/>
      <c r="C355" s="111"/>
      <c r="D355" s="135"/>
      <c r="E355" s="136"/>
      <c r="F355" s="137"/>
      <c r="G355" s="138"/>
      <c r="H355" s="116"/>
      <c r="I355" s="116"/>
      <c r="J355" s="116"/>
      <c r="K355" s="117"/>
      <c r="L355" s="117"/>
    </row>
    <row r="356" spans="1:12" s="109" customFormat="1" x14ac:dyDescent="0.25">
      <c r="A356" s="27" t="e">
        <f ca="1">CONCATENATE(_xlfn.XLOOKUP(B356,'Выпадающие списки'!B:B,'Выпадающие списки'!A:A),"-",Таблица13[[#This Row],[2]])</f>
        <v>#NAME?</v>
      </c>
      <c r="B356" s="110"/>
      <c r="C356" s="111"/>
      <c r="D356" s="135"/>
      <c r="E356" s="136"/>
      <c r="F356" s="137"/>
      <c r="G356" s="138"/>
      <c r="H356" s="116"/>
      <c r="I356" s="116"/>
      <c r="J356" s="116"/>
      <c r="K356" s="117"/>
      <c r="L356" s="117"/>
    </row>
    <row r="357" spans="1:12" s="109" customFormat="1" x14ac:dyDescent="0.25">
      <c r="A357" s="27" t="e">
        <f ca="1">CONCATENATE(_xlfn.XLOOKUP(B357,'Выпадающие списки'!B:B,'Выпадающие списки'!A:A),"-",Таблица13[[#This Row],[2]])</f>
        <v>#NAME?</v>
      </c>
      <c r="B357" s="110"/>
      <c r="C357" s="111"/>
      <c r="D357" s="135"/>
      <c r="E357" s="136"/>
      <c r="F357" s="137"/>
      <c r="G357" s="138"/>
      <c r="H357" s="116"/>
      <c r="I357" s="116"/>
      <c r="J357" s="116"/>
      <c r="K357" s="117"/>
      <c r="L357" s="117"/>
    </row>
    <row r="358" spans="1:12" s="109" customFormat="1" x14ac:dyDescent="0.25">
      <c r="A358" s="27" t="e">
        <f ca="1">CONCATENATE(_xlfn.XLOOKUP(B358,'Выпадающие списки'!B:B,'Выпадающие списки'!A:A),"-",Таблица13[[#This Row],[2]])</f>
        <v>#NAME?</v>
      </c>
      <c r="B358" s="110"/>
      <c r="C358" s="111"/>
      <c r="D358" s="135"/>
      <c r="E358" s="136"/>
      <c r="F358" s="137"/>
      <c r="G358" s="138"/>
      <c r="H358" s="116"/>
      <c r="I358" s="116"/>
      <c r="J358" s="116"/>
      <c r="K358" s="117"/>
      <c r="L358" s="117"/>
    </row>
    <row r="359" spans="1:12" s="109" customFormat="1" x14ac:dyDescent="0.25">
      <c r="A359" s="27" t="e">
        <f ca="1">CONCATENATE(_xlfn.XLOOKUP(B359,'Выпадающие списки'!B:B,'Выпадающие списки'!A:A),"-",Таблица13[[#This Row],[2]])</f>
        <v>#NAME?</v>
      </c>
      <c r="B359" s="110"/>
      <c r="C359" s="111"/>
      <c r="D359" s="135"/>
      <c r="E359" s="136"/>
      <c r="F359" s="137"/>
      <c r="G359" s="138"/>
      <c r="H359" s="116"/>
      <c r="I359" s="116"/>
      <c r="J359" s="116"/>
      <c r="K359" s="117"/>
      <c r="L359" s="117"/>
    </row>
    <row r="360" spans="1:12" s="109" customFormat="1" x14ac:dyDescent="0.25">
      <c r="A360" s="27" t="e">
        <f ca="1">CONCATENATE(_xlfn.XLOOKUP(B360,'Выпадающие списки'!B:B,'Выпадающие списки'!A:A),"-",Таблица13[[#This Row],[2]])</f>
        <v>#NAME?</v>
      </c>
      <c r="B360" s="110"/>
      <c r="C360" s="111"/>
      <c r="D360" s="135"/>
      <c r="E360" s="136"/>
      <c r="F360" s="137"/>
      <c r="G360" s="138"/>
      <c r="H360" s="116"/>
      <c r="I360" s="116"/>
      <c r="J360" s="116"/>
      <c r="K360" s="117"/>
      <c r="L360" s="117"/>
    </row>
  </sheetData>
  <sheetProtection algorithmName="SHA-512" hashValue="bXhdQDw9c9TmO/S3NIyHnlmhiFUhVk66OjtjpDJk+lbeUIYrWq+BzPK1VlnvnB6f4Eg4KELQAOZhAfkpl6OWzw==" saltValue="VyMJ0D5r4QNKAVrEjx7NmA==" spinCount="100000" sheet="1" objects="1" scenarios="1"/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'Выпадающие списки'!$B$2:$B$73</xm:f>
          </x14:formula1>
          <xm:sqref>B3:B360</xm:sqref>
        </x14:dataValidation>
        <x14:dataValidation type="list" allowBlank="1" showInputMessage="1" showErrorMessage="1">
          <x14:formula1>
            <xm:f>'Выпадающие списки'!$C$2:$C$625</xm:f>
          </x14:formula1>
          <xm:sqref>C3:C1048576</xm:sqref>
        </x14:dataValidation>
        <x14:dataValidation type="list" allowBlank="1" showInputMessage="1" showErrorMessage="1">
          <x14:formula1>
            <xm:f>'Выпадающие списки'!$J$2:$J$3</xm:f>
          </x14:formula1>
          <xm:sqref>H3:H1048576</xm:sqref>
        </x14:dataValidation>
        <x14:dataValidation type="list" allowBlank="1" showInputMessage="1" showErrorMessage="1">
          <x14:formula1>
            <xm:f>'Выпадающие списки'!$I$2:$I$3</xm:f>
          </x14:formula1>
          <xm:sqref>E3:E1048576</xm:sqref>
        </x14:dataValidation>
        <x14:dataValidation type="list" allowBlank="1" showInputMessage="1" showErrorMessage="1">
          <x14:formula1>
            <xm:f>'Выпадающие списки'!$K$2:$K$7</xm:f>
          </x14:formula1>
          <xm:sqref>I3:I1048576</xm:sqref>
        </x14:dataValidation>
        <x14:dataValidation type="list" allowBlank="1" showInputMessage="1" showErrorMessage="1">
          <x14:formula1>
            <xm:f>'Выпадающие списки'!$L$2:$L$6</xm:f>
          </x14:formula1>
          <xm:sqref>J3:J1048576</xm:sqref>
        </x14:dataValidation>
        <x14:dataValidation type="list" allowBlank="1" showInputMessage="1" showErrorMessage="1">
          <x14:formula1>
            <xm:f>'Выпадающие списки'!$M$2:$M$12</xm:f>
          </x14:formula1>
          <xm:sqref>K3:K1048576</xm:sqref>
        </x14:dataValidation>
        <x14:dataValidation type="list" allowBlank="1" showInputMessage="1" showErrorMessage="1">
          <x14:formula1>
            <xm:f>'Выпадающие списки'!$N$2:$N$17</xm:f>
          </x14:formula1>
          <xm:sqref>L3:L1048576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"/>
  <sheetViews>
    <sheetView topLeftCell="A44" workbookViewId="0">
      <selection sqref="A1:B73"/>
    </sheetView>
  </sheetViews>
  <sheetFormatPr defaultRowHeight="15.75" x14ac:dyDescent="0.25"/>
  <cols>
    <col min="1" max="1" width="84.5703125" style="1" customWidth="1"/>
    <col min="2" max="2" width="73.7109375" customWidth="1"/>
    <col min="3" max="3" width="70.85546875" customWidth="1"/>
    <col min="4" max="4" width="46.5703125" style="14" customWidth="1"/>
    <col min="6" max="6" width="52.7109375" bestFit="1" customWidth="1"/>
  </cols>
  <sheetData>
    <row r="1" spans="1:6" x14ac:dyDescent="0.25">
      <c r="A1" s="2" t="s">
        <v>321</v>
      </c>
      <c r="B1" s="2" t="s">
        <v>322</v>
      </c>
    </row>
    <row r="2" spans="1:6" x14ac:dyDescent="0.25">
      <c r="A2" s="3" t="s">
        <v>323</v>
      </c>
      <c r="B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" t="str">
        <f>IF(ISNA(MATCH(A2,#REF!,0)),"Нет в списке","Есть в списке")</f>
        <v>Есть в списке</v>
      </c>
      <c r="D2" s="14" t="e" cm="1">
        <f t="array" aca="1" ref="D2" ca="1">_xlfn.XLOOKUP(A2,Таблица13[ПОО],'3. Целевики'!B3:B360,"нет")</f>
        <v>#NAME?</v>
      </c>
      <c r="F2" t="e" cm="1">
        <f t="array" aca="1" ref="F2" ca="1">_xlfn.XLOOKUP(A2,'1. Форма сбора'!A:A,'1. Форма сбора'!B:C)</f>
        <v>#NAME?</v>
      </c>
    </row>
    <row r="3" spans="1:6" x14ac:dyDescent="0.25">
      <c r="A3" s="3" t="s">
        <v>324</v>
      </c>
      <c r="B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" t="str">
        <f>IF(ISNA(MATCH(A3,#REF!,0)),"Нет в списке","Есть в списке")</f>
        <v>Есть в списке</v>
      </c>
      <c r="D3" s="14" t="e" cm="1">
        <f t="array" aca="1" ref="D3" ca="1">_xlfn.XLOOKUP(A3,Таблица13[ПОО],'3. Целевики'!B4:B240,"нет")</f>
        <v>#NAME?</v>
      </c>
      <c r="E3" t="e" cm="1">
        <f t="array" ref="E3">VLOOKUP(A2,#REF!,{1,2,3})</f>
        <v>#REF!</v>
      </c>
    </row>
    <row r="4" spans="1:6" x14ac:dyDescent="0.25">
      <c r="A4" s="5" t="s">
        <v>111</v>
      </c>
      <c r="B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" t="str">
        <f>IF(ISNA(MATCH(A4,#REF!,0)),"Нет в списке","Есть в списке")</f>
        <v>Есть в списке</v>
      </c>
      <c r="D4" s="14" t="e" cm="1">
        <f t="array" aca="1" ref="D4" ca="1">_xlfn.XLOOKUP(A4,Таблица13[ПОО],'3. Целевики'!B5:B241,"нет")</f>
        <v>#NAME?</v>
      </c>
      <c r="F4" t="e">
        <f ca="1">_xlfn.XLOOKUP(A2,A2,B2)</f>
        <v>#NAME?</v>
      </c>
    </row>
    <row r="5" spans="1:6" x14ac:dyDescent="0.25">
      <c r="A5" s="3" t="s">
        <v>325</v>
      </c>
      <c r="B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" t="str">
        <f>IF(ISNA(MATCH(A5,#REF!,0)),"Нет в списке","Есть в списке")</f>
        <v>Есть в списке</v>
      </c>
      <c r="D5" s="14" t="e" cm="1">
        <f t="array" aca="1" ref="D5" ca="1">_xlfn.XLOOKUP(A5,Таблица13[ПОО],'3. Целевики'!B6:B242,"нет")</f>
        <v>#NAME?</v>
      </c>
      <c r="F5" t="e">
        <f ca="1">_xlfn.XLOOKUP(A2,'Выпадающие списки'!B:B,'Выпадающие списки'!A:A)</f>
        <v>#NAME?</v>
      </c>
    </row>
    <row r="6" spans="1:6" x14ac:dyDescent="0.25">
      <c r="A6" s="3" t="s">
        <v>268</v>
      </c>
      <c r="B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" t="str">
        <f>IF(ISNA(MATCH(A6,#REF!,0)),"Нет в списке","Есть в списке")</f>
        <v>Есть в списке</v>
      </c>
      <c r="D6" s="14" t="e" cm="1">
        <f t="array" aca="1" ref="D6" ca="1">_xlfn.XLOOKUP(A6,Таблица13[ПОО],'3. Целевики'!B7:B243,"нет")</f>
        <v>#NAME?</v>
      </c>
    </row>
    <row r="7" spans="1:6" x14ac:dyDescent="0.25">
      <c r="A7" s="3" t="s">
        <v>210</v>
      </c>
      <c r="B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7" t="str">
        <f>IF(ISNA(MATCH(A7,#REF!,0)),"Нет в списке","Есть в списке")</f>
        <v>Есть в списке</v>
      </c>
      <c r="D7" s="14" t="e" cm="1">
        <f t="array" aca="1" ref="D7" ca="1">_xlfn.XLOOKUP(A7,Таблица13[ПОО],'3. Целевики'!B8:B244,"нет")</f>
        <v>#NAME?</v>
      </c>
    </row>
    <row r="8" spans="1:6" x14ac:dyDescent="0.25">
      <c r="A8" s="3" t="s">
        <v>326</v>
      </c>
      <c r="B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8" t="str">
        <f>IF(ISNA(MATCH(A8,#REF!,0)),"Нет в списке","Есть в списке")</f>
        <v>Есть в списке</v>
      </c>
      <c r="D8" s="14" t="e" cm="1">
        <f t="array" aca="1" ref="D8" ca="1">_xlfn.XLOOKUP(A8,Таблица13[ПОО],'3. Целевики'!B9:B245,"нет")</f>
        <v>#NAME?</v>
      </c>
    </row>
    <row r="9" spans="1:6" x14ac:dyDescent="0.25">
      <c r="A9" s="3" t="s">
        <v>232</v>
      </c>
      <c r="B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9" t="str">
        <f>IF(ISNA(MATCH(A9,#REF!,0)),"Нет в списке","Есть в списке")</f>
        <v>Есть в списке</v>
      </c>
      <c r="D9" s="14" t="e" cm="1">
        <f t="array" aca="1" ref="D9" ca="1">_xlfn.XLOOKUP(A9,Таблица13[ПОО],'3. Целевики'!B10:B246,"нет")</f>
        <v>#NAME?</v>
      </c>
    </row>
    <row r="10" spans="1:6" x14ac:dyDescent="0.25">
      <c r="A10" s="5" t="s">
        <v>140</v>
      </c>
      <c r="B1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0" t="str">
        <f>IF(ISNA(MATCH(A10,#REF!,0)),"Нет в списке","Есть в списке")</f>
        <v>Есть в списке</v>
      </c>
      <c r="D10" s="14" t="e" cm="1">
        <f t="array" aca="1" ref="D10" ca="1">_xlfn.XLOOKUP(A10,Таблица13[ПОО],'3. Целевики'!B11:B247,"нет")</f>
        <v>#NAME?</v>
      </c>
    </row>
    <row r="11" spans="1:6" ht="31.5" x14ac:dyDescent="0.25">
      <c r="A11" s="3" t="s">
        <v>197</v>
      </c>
      <c r="B1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1" t="str">
        <f>IF(ISNA(MATCH(A11,#REF!,0)),"Нет в списке","Есть в списке")</f>
        <v>Есть в списке</v>
      </c>
      <c r="D11" s="14" t="e" cm="1">
        <f t="array" aca="1" ref="D11" ca="1">_xlfn.XLOOKUP(A11,Таблица13[ПОО],'3. Целевики'!B12:B248,"нет")</f>
        <v>#NAME?</v>
      </c>
    </row>
    <row r="12" spans="1:6" ht="31.5" x14ac:dyDescent="0.25">
      <c r="A12" s="3" t="s">
        <v>327</v>
      </c>
      <c r="B1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2" t="str">
        <f>IF(ISNA(MATCH(A12,#REF!,0)),"Нет в списке","Есть в списке")</f>
        <v>Есть в списке</v>
      </c>
      <c r="D12" s="14" t="e" cm="1">
        <f t="array" aca="1" ref="D12" ca="1">_xlfn.XLOOKUP(A12,Таблица13[ПОО],'3. Целевики'!B13:B249,"нет")</f>
        <v>#NAME?</v>
      </c>
    </row>
    <row r="13" spans="1:6" x14ac:dyDescent="0.25">
      <c r="A13" s="5" t="s">
        <v>113</v>
      </c>
      <c r="B1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3" t="str">
        <f>IF(ISNA(MATCH(A13,#REF!,0)),"Нет в списке","Есть в списке")</f>
        <v>Есть в списке</v>
      </c>
      <c r="D13" s="14" t="e" cm="1">
        <f t="array" aca="1" ref="D13" ca="1">_xlfn.XLOOKUP(A13,Таблица13[ПОО],'3. Целевики'!B14:B250,"нет")</f>
        <v>#NAME?</v>
      </c>
    </row>
    <row r="14" spans="1:6" ht="31.5" x14ac:dyDescent="0.25">
      <c r="A14" s="3" t="s">
        <v>236</v>
      </c>
      <c r="B1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4" t="str">
        <f>IF(ISNA(MATCH(A14,#REF!,0)),"Нет в списке","Есть в списке")</f>
        <v>Есть в списке</v>
      </c>
      <c r="D14" s="14" t="e" cm="1">
        <f t="array" aca="1" ref="D14" ca="1">_xlfn.XLOOKUP(A14,Таблица13[ПОО],'3. Целевики'!B15:B251,"нет")</f>
        <v>#NAME?</v>
      </c>
    </row>
    <row r="15" spans="1:6" x14ac:dyDescent="0.25">
      <c r="A15" s="3" t="s">
        <v>257</v>
      </c>
      <c r="B1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5" t="str">
        <f>IF(ISNA(MATCH(A15,#REF!,0)),"Нет в списке","Есть в списке")</f>
        <v>Есть в списке</v>
      </c>
      <c r="D15" s="14" t="e" cm="1">
        <f t="array" aca="1" ref="D15" ca="1">_xlfn.XLOOKUP(A15,Таблица13[ПОО],'3. Целевики'!B16:B252,"нет")</f>
        <v>#NAME?</v>
      </c>
    </row>
    <row r="16" spans="1:6" x14ac:dyDescent="0.25">
      <c r="A16" s="3" t="s">
        <v>328</v>
      </c>
      <c r="B1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6" t="str">
        <f>IF(ISNA(MATCH(A16,#REF!,0)),"Нет в списке","Есть в списке")</f>
        <v>Есть в списке</v>
      </c>
      <c r="D16" s="14" t="e" cm="1">
        <f t="array" aca="1" ref="D16" ca="1">_xlfn.XLOOKUP(A16,Таблица13[ПОО],'3. Целевики'!B17:B253,"нет")</f>
        <v>#NAME?</v>
      </c>
    </row>
    <row r="17" spans="1:4" x14ac:dyDescent="0.25">
      <c r="A17" s="3" t="s">
        <v>329</v>
      </c>
      <c r="B1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7" t="str">
        <f>IF(ISNA(MATCH(A17,#REF!,0)),"Нет в списке","Есть в списке")</f>
        <v>Есть в списке</v>
      </c>
      <c r="D17" s="14" t="e" cm="1">
        <f t="array" aca="1" ref="D17" ca="1">_xlfn.XLOOKUP(A17,Таблица13[ПОО],'3. Целевики'!B18:B254,"нет")</f>
        <v>#NAME?</v>
      </c>
    </row>
    <row r="18" spans="1:4" x14ac:dyDescent="0.25">
      <c r="A18" s="3" t="s">
        <v>226</v>
      </c>
      <c r="B1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8" t="str">
        <f>IF(ISNA(MATCH(A18,#REF!,0)),"Нет в списке","Есть в списке")</f>
        <v>Есть в списке</v>
      </c>
      <c r="D18" s="14" t="e" cm="1">
        <f t="array" aca="1" ref="D18" ca="1">_xlfn.XLOOKUP(A18,Таблица13[ПОО],'3. Целевики'!B19:B255,"нет")</f>
        <v>#NAME?</v>
      </c>
    </row>
    <row r="19" spans="1:4" x14ac:dyDescent="0.25">
      <c r="A19" s="3" t="s">
        <v>239</v>
      </c>
      <c r="B1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19" t="str">
        <f>IF(ISNA(MATCH(A19,#REF!,0)),"Нет в списке","Есть в списке")</f>
        <v>Есть в списке</v>
      </c>
      <c r="D19" s="14" t="e" cm="1">
        <f t="array" aca="1" ref="D19" ca="1">_xlfn.XLOOKUP(A19,Таблица13[ПОО],'3. Целевики'!B20:B256,"нет")</f>
        <v>#NAME?</v>
      </c>
    </row>
    <row r="20" spans="1:4" x14ac:dyDescent="0.25">
      <c r="A20" s="5" t="s">
        <v>151</v>
      </c>
      <c r="B2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0" t="str">
        <f>IF(ISNA(MATCH(A20,#REF!,0)),"Нет в списке","Есть в списке")</f>
        <v>Есть в списке</v>
      </c>
      <c r="D20" s="14" t="e" cm="1">
        <f t="array" aca="1" ref="D20" ca="1">_xlfn.XLOOKUP(A20,Таблица13[ПОО],'3. Целевики'!B21:B257,"нет")</f>
        <v>#NAME?</v>
      </c>
    </row>
    <row r="21" spans="1:4" x14ac:dyDescent="0.25">
      <c r="A21" s="5" t="s">
        <v>84</v>
      </c>
      <c r="B2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1" t="str">
        <f>IF(ISNA(MATCH(A21,#REF!,0)),"Нет в списке","Есть в списке")</f>
        <v>Есть в списке</v>
      </c>
      <c r="D21" s="14" t="e" cm="1">
        <f t="array" aca="1" ref="D21" ca="1">_xlfn.XLOOKUP(A21,Таблица13[ПОО],'3. Целевики'!B22:B258,"нет")</f>
        <v>#NAME?</v>
      </c>
    </row>
    <row r="22" spans="1:4" x14ac:dyDescent="0.25">
      <c r="A22" s="3" t="s">
        <v>330</v>
      </c>
      <c r="B2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2" t="str">
        <f>IF(ISNA(MATCH(A22,#REF!,0)),"Нет в списке","Есть в списке")</f>
        <v>Есть в списке</v>
      </c>
      <c r="D22" s="14" t="e" cm="1">
        <f t="array" aca="1" ref="D22" ca="1">_xlfn.XLOOKUP(A22,Таблица13[ПОО],'3. Целевики'!B23:B259,"нет")</f>
        <v>#NAME?</v>
      </c>
    </row>
    <row r="23" spans="1:4" x14ac:dyDescent="0.25">
      <c r="A23" s="3" t="s">
        <v>331</v>
      </c>
      <c r="B2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3" t="str">
        <f>IF(ISNA(MATCH(A23,#REF!,0)),"Нет в списке","Есть в списке")</f>
        <v>Есть в списке</v>
      </c>
      <c r="D23" s="14" t="e" cm="1">
        <f t="array" aca="1" ref="D23" ca="1">_xlfn.XLOOKUP(A23,Таблица13[ПОО],'3. Целевики'!B24:B260,"нет")</f>
        <v>#NAME?</v>
      </c>
    </row>
    <row r="24" spans="1:4" x14ac:dyDescent="0.25">
      <c r="A24" s="5" t="s">
        <v>58</v>
      </c>
      <c r="B2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4" t="str">
        <f>IF(ISNA(MATCH(A24,#REF!,0)),"Нет в списке","Есть в списке")</f>
        <v>Есть в списке</v>
      </c>
      <c r="D24" s="14" t="e" cm="1">
        <f t="array" aca="1" ref="D24" ca="1">_xlfn.XLOOKUP(A24,Таблица13[ПОО],'3. Целевики'!B25:B261,"нет")</f>
        <v>#NAME?</v>
      </c>
    </row>
    <row r="25" spans="1:4" x14ac:dyDescent="0.25">
      <c r="A25" s="5" t="s">
        <v>132</v>
      </c>
      <c r="B2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5" t="str">
        <f>IF(ISNA(MATCH(A25,#REF!,0)),"Нет в списке","Есть в списке")</f>
        <v>Есть в списке</v>
      </c>
      <c r="D25" s="14" t="e" cm="1">
        <f t="array" aca="1" ref="D25" ca="1">_xlfn.XLOOKUP(A25,Таблица13[ПОО],'3. Целевики'!B26:B262,"нет")</f>
        <v>#NAME?</v>
      </c>
    </row>
    <row r="26" spans="1:4" x14ac:dyDescent="0.25">
      <c r="A26" s="3" t="s">
        <v>205</v>
      </c>
      <c r="B2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6" t="str">
        <f>IF(ISNA(MATCH(A26,#REF!,0)),"Нет в списке","Есть в списке")</f>
        <v>Есть в списке</v>
      </c>
      <c r="D26" s="14" t="e" cm="1">
        <f t="array" aca="1" ref="D26" ca="1">_xlfn.XLOOKUP(A26,Таблица13[ПОО],'3. Целевики'!B27:B263,"нет")</f>
        <v>#NAME?</v>
      </c>
    </row>
    <row r="27" spans="1:4" x14ac:dyDescent="0.25">
      <c r="A27" s="3" t="s">
        <v>245</v>
      </c>
      <c r="B2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7" t="str">
        <f>IF(ISNA(MATCH(A27,#REF!,0)),"Нет в списке","Есть в списке")</f>
        <v>Есть в списке</v>
      </c>
      <c r="D27" s="14" t="e" cm="1">
        <f t="array" aca="1" ref="D27" ca="1">_xlfn.XLOOKUP(A27,Таблица13[ПОО],'3. Целевики'!B28:B264,"нет")</f>
        <v>#NAME?</v>
      </c>
    </row>
    <row r="28" spans="1:4" x14ac:dyDescent="0.25">
      <c r="A28" s="3" t="s">
        <v>332</v>
      </c>
      <c r="B2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28" t="str">
        <f>IF(ISNA(MATCH(A28,#REF!,0)),"Нет в списке","Есть в списке")</f>
        <v>Есть в списке</v>
      </c>
      <c r="D28" s="14" t="e" cm="1">
        <f t="array" aca="1" ref="D28" ca="1">_xlfn.XLOOKUP(A28,Таблица13[ПОО],'3. Целевики'!B29:B265,"нет")</f>
        <v>#NAME?</v>
      </c>
    </row>
    <row r="29" spans="1:4" x14ac:dyDescent="0.25">
      <c r="A29" s="3" t="s">
        <v>333</v>
      </c>
      <c r="B29" s="4" t="str">
        <f>IF(COUNTIF('1. Форма сбора'!$A$4:$A$980,Статус_сдачи_отчета!$A$2:$A$73)&gt;0,"Отчет представлен","Отчет не предоставлен")</f>
        <v>Отчет представлен</v>
      </c>
      <c r="C29" t="str">
        <f>IF(ISNA(MATCH(A29,#REF!,0)),"Нет в списке","Есть в списке")</f>
        <v>Есть в списке</v>
      </c>
      <c r="D29" s="14" t="e" cm="1">
        <f t="array" aca="1" ref="D29" ca="1">_xlfn.XLOOKUP(A29,Таблица13[ПОО],'3. Целевики'!B30:B266,"нет")</f>
        <v>#NAME?</v>
      </c>
    </row>
    <row r="30" spans="1:4" x14ac:dyDescent="0.25">
      <c r="A30" s="5" t="s">
        <v>115</v>
      </c>
      <c r="B3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0" t="str">
        <f>IF(ISNA(MATCH(A30,#REF!,0)),"Нет в списке","Есть в списке")</f>
        <v>Есть в списке</v>
      </c>
      <c r="D30" s="14" t="e" cm="1">
        <f t="array" aca="1" ref="D30" ca="1">_xlfn.XLOOKUP(A30,Таблица13[ПОО],'3. Целевики'!B31:B267,"нет")</f>
        <v>#NAME?</v>
      </c>
    </row>
    <row r="31" spans="1:4" x14ac:dyDescent="0.25">
      <c r="A31" s="3" t="s">
        <v>218</v>
      </c>
      <c r="B3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1" t="str">
        <f>IF(ISNA(MATCH(A31,#REF!,0)),"Нет в списке","Есть в списке")</f>
        <v>Есть в списке</v>
      </c>
      <c r="D31" s="14" t="e" cm="1">
        <f t="array" aca="1" ref="D31" ca="1">_xlfn.XLOOKUP(A31,Таблица13[ПОО],'3. Целевики'!B32:B268,"нет")</f>
        <v>#NAME?</v>
      </c>
    </row>
    <row r="32" spans="1:4" ht="31.5" x14ac:dyDescent="0.25">
      <c r="A32" s="3" t="s">
        <v>334</v>
      </c>
      <c r="B3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2" t="str">
        <f>IF(ISNA(MATCH(A32,#REF!,0)),"Нет в списке","Есть в списке")</f>
        <v>Есть в списке</v>
      </c>
      <c r="D32" s="14" t="e" cm="1">
        <f t="array" aca="1" ref="D32" ca="1">_xlfn.XLOOKUP(A32,Таблица13[ПОО],'3. Целевики'!B33:B269,"нет")</f>
        <v>#NAME?</v>
      </c>
    </row>
    <row r="33" spans="1:4" x14ac:dyDescent="0.25">
      <c r="A33" s="3" t="s">
        <v>213</v>
      </c>
      <c r="B3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3" t="str">
        <f>IF(ISNA(MATCH(A33,#REF!,0)),"Нет в списке","Есть в списке")</f>
        <v>Есть в списке</v>
      </c>
      <c r="D33" s="14" t="e" cm="1">
        <f t="array" aca="1" ref="D33" ca="1">_xlfn.XLOOKUP(A33,Таблица13[ПОО],'3. Целевики'!B34:B270,"нет")</f>
        <v>#NAME?</v>
      </c>
    </row>
    <row r="34" spans="1:4" x14ac:dyDescent="0.25">
      <c r="A34" s="5" t="s">
        <v>64</v>
      </c>
      <c r="B3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4" t="str">
        <f>IF(ISNA(MATCH(A34,#REF!,0)),"Нет в списке","Есть в списке")</f>
        <v>Есть в списке</v>
      </c>
      <c r="D34" s="14" t="e" cm="1">
        <f t="array" aca="1" ref="D34" ca="1">_xlfn.XLOOKUP(A34,Таблица13[ПОО],'3. Целевики'!B35:B271,"нет")</f>
        <v>#NAME?</v>
      </c>
    </row>
    <row r="35" spans="1:4" x14ac:dyDescent="0.25">
      <c r="A35" s="3" t="s">
        <v>220</v>
      </c>
      <c r="B3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5" t="str">
        <f>IF(ISNA(MATCH(A35,#REF!,0)),"Нет в списке","Есть в списке")</f>
        <v>Есть в списке</v>
      </c>
      <c r="D35" s="14" t="e" cm="1">
        <f t="array" aca="1" ref="D35" ca="1">_xlfn.XLOOKUP(A35,Таблица13[ПОО],'3. Целевики'!B36:B272,"нет")</f>
        <v>#NAME?</v>
      </c>
    </row>
    <row r="36" spans="1:4" ht="31.5" x14ac:dyDescent="0.25">
      <c r="A36" s="3" t="s">
        <v>335</v>
      </c>
      <c r="B3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6" t="str">
        <f>IF(ISNA(MATCH(A36,#REF!,0)),"Нет в списке","Есть в списке")</f>
        <v>Есть в списке</v>
      </c>
      <c r="D36" s="14" t="e" cm="1">
        <f t="array" aca="1" ref="D36" ca="1">_xlfn.XLOOKUP(A36,Таблица13[ПОО],'3. Целевики'!B37:B273,"нет")</f>
        <v>#NAME?</v>
      </c>
    </row>
    <row r="37" spans="1:4" x14ac:dyDescent="0.25">
      <c r="A37" s="3" t="s">
        <v>336</v>
      </c>
      <c r="B3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7" t="str">
        <f>IF(ISNA(MATCH(A37,#REF!,0)),"Нет в списке","Есть в списке")</f>
        <v>Есть в списке</v>
      </c>
      <c r="D37" s="14" t="e" cm="1">
        <f t="array" aca="1" ref="D37" ca="1">_xlfn.XLOOKUP(A37,Таблица13[ПОО],'3. Целевики'!B38:B274,"нет")</f>
        <v>#NAME?</v>
      </c>
    </row>
    <row r="38" spans="1:4" x14ac:dyDescent="0.25">
      <c r="A38" s="3" t="s">
        <v>259</v>
      </c>
      <c r="B3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8" t="str">
        <f>IF(ISNA(MATCH(A38,#REF!,0)),"Нет в списке","Есть в списке")</f>
        <v>Есть в списке</v>
      </c>
      <c r="D38" s="14" t="e" cm="1">
        <f t="array" aca="1" ref="D38" ca="1">_xlfn.XLOOKUP(A38,Таблица13[ПОО],'3. Целевики'!B39:B275,"нет")</f>
        <v>#NAME?</v>
      </c>
    </row>
    <row r="39" spans="1:4" x14ac:dyDescent="0.25">
      <c r="A39" s="3" t="s">
        <v>227</v>
      </c>
      <c r="B3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39" t="str">
        <f>IF(ISNA(MATCH(A39,#REF!,0)),"Нет в списке","Есть в списке")</f>
        <v>Есть в списке</v>
      </c>
      <c r="D39" s="14" t="e" cm="1">
        <f t="array" aca="1" ref="D39" ca="1">_xlfn.XLOOKUP(A39,Таблица13[ПОО],'3. Целевики'!B40:B276,"нет")</f>
        <v>#NAME?</v>
      </c>
    </row>
    <row r="40" spans="1:4" x14ac:dyDescent="0.25">
      <c r="A40" s="3" t="s">
        <v>153</v>
      </c>
      <c r="B4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0" t="str">
        <f>IF(ISNA(MATCH(A40,#REF!,0)),"Нет в списке","Есть в списке")</f>
        <v>Есть в списке</v>
      </c>
      <c r="D40" s="14" t="e" cm="1">
        <f t="array" aca="1" ref="D40" ca="1">_xlfn.XLOOKUP(A40,Таблица13[ПОО],'3. Целевики'!B41:B277,"нет")</f>
        <v>#NAME?</v>
      </c>
    </row>
    <row r="41" spans="1:4" x14ac:dyDescent="0.25">
      <c r="A41" s="3" t="s">
        <v>190</v>
      </c>
      <c r="B4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1" t="str">
        <f>IF(ISNA(MATCH(A41,#REF!,0)),"Нет в списке","Есть в списке")</f>
        <v>Есть в списке</v>
      </c>
      <c r="D41" s="14" t="e" cm="1">
        <f t="array" aca="1" ref="D41" ca="1">_xlfn.XLOOKUP(A41,Таблица13[ПОО],'3. Целевики'!B42:B278,"нет")</f>
        <v>#NAME?</v>
      </c>
    </row>
    <row r="42" spans="1:4" x14ac:dyDescent="0.25">
      <c r="A42" s="3" t="s">
        <v>191</v>
      </c>
      <c r="B4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2" t="str">
        <f>IF(ISNA(MATCH(A42,#REF!,0)),"Нет в списке","Есть в списке")</f>
        <v>Есть в списке</v>
      </c>
      <c r="D42" s="14" t="e" cm="1">
        <f t="array" aca="1" ref="D42" ca="1">_xlfn.XLOOKUP(A42,Таблица13[ПОО],'3. Целевики'!B43:B279,"нет")</f>
        <v>#NAME?</v>
      </c>
    </row>
    <row r="43" spans="1:4" x14ac:dyDescent="0.25">
      <c r="A43" s="3" t="s">
        <v>206</v>
      </c>
      <c r="B4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3" t="str">
        <f>IF(ISNA(MATCH(A43,#REF!,0)),"Нет в списке","Есть в списке")</f>
        <v>Есть в списке</v>
      </c>
      <c r="D43" s="14" t="e" cm="1">
        <f t="array" aca="1" ref="D43" ca="1">_xlfn.XLOOKUP(A43,Таблица13[ПОО],'3. Целевики'!B44:B280,"нет")</f>
        <v>#NAME?</v>
      </c>
    </row>
    <row r="44" spans="1:4" x14ac:dyDescent="0.25">
      <c r="A44" s="3" t="s">
        <v>258</v>
      </c>
      <c r="B4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4" t="str">
        <f>IF(ISNA(MATCH(A44,#REF!,0)),"Нет в списке","Есть в списке")</f>
        <v>Есть в списке</v>
      </c>
      <c r="D44" s="14" t="e" cm="1">
        <f t="array" aca="1" ref="D44" ca="1">_xlfn.XLOOKUP(A44,Таблица13[ПОО],'3. Целевики'!B45:B281,"нет")</f>
        <v>#NAME?</v>
      </c>
    </row>
    <row r="45" spans="1:4" ht="31.5" x14ac:dyDescent="0.25">
      <c r="A45" s="3" t="s">
        <v>337</v>
      </c>
      <c r="B4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5" t="str">
        <f>IF(ISNA(MATCH(A45,#REF!,0)),"Нет в списке","Есть в списке")</f>
        <v>Есть в списке</v>
      </c>
      <c r="D45" s="14" t="e" cm="1">
        <f t="array" aca="1" ref="D45" ca="1">_xlfn.XLOOKUP(A45,Таблица13[ПОО],'3. Целевики'!B46:B282,"нет")</f>
        <v>#NAME?</v>
      </c>
    </row>
    <row r="46" spans="1:4" x14ac:dyDescent="0.25">
      <c r="A46" s="5" t="s">
        <v>137</v>
      </c>
      <c r="B4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6" t="str">
        <f>IF(ISNA(MATCH(A46,#REF!,0)),"Нет в списке","Есть в списке")</f>
        <v>Есть в списке</v>
      </c>
      <c r="D46" s="14" t="e" cm="1">
        <f t="array" aca="1" ref="D46" ca="1">_xlfn.XLOOKUP(A46,Таблица13[ПОО],'3. Целевики'!B47:B283,"нет")</f>
        <v>#NAME?</v>
      </c>
    </row>
    <row r="47" spans="1:4" x14ac:dyDescent="0.25">
      <c r="A47" s="5" t="s">
        <v>106</v>
      </c>
      <c r="B4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7" t="str">
        <f>IF(ISNA(MATCH(A47,#REF!,0)),"Нет в списке","Есть в списке")</f>
        <v>Есть в списке</v>
      </c>
      <c r="D47" s="14" t="e" cm="1">
        <f t="array" aca="1" ref="D47" ca="1">_xlfn.XLOOKUP(A47,Таблица13[ПОО],'3. Целевики'!B48:B284,"нет")</f>
        <v>#NAME?</v>
      </c>
    </row>
    <row r="48" spans="1:4" ht="31.5" x14ac:dyDescent="0.25">
      <c r="A48" s="3" t="s">
        <v>234</v>
      </c>
      <c r="B4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8" t="str">
        <f>IF(ISNA(MATCH(A48,#REF!,0)),"Нет в списке","Есть в списке")</f>
        <v>Есть в списке</v>
      </c>
      <c r="D48" s="14" t="e" cm="1">
        <f t="array" aca="1" ref="D48" ca="1">_xlfn.XLOOKUP(A48,Таблица13[ПОО],'3. Целевики'!B49:B285,"нет")</f>
        <v>#NAME?</v>
      </c>
    </row>
    <row r="49" spans="1:4" x14ac:dyDescent="0.25">
      <c r="A49" s="5" t="s">
        <v>141</v>
      </c>
      <c r="B4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49" t="str">
        <f>IF(ISNA(MATCH(A49,#REF!,0)),"Нет в списке","Есть в списке")</f>
        <v>Есть в списке</v>
      </c>
      <c r="D49" s="14" t="e" cm="1">
        <f t="array" aca="1" ref="D49" ca="1">_xlfn.XLOOKUP(A49,Таблица13[ПОО],'3. Целевики'!B50:B286,"нет")</f>
        <v>#NAME?</v>
      </c>
    </row>
    <row r="50" spans="1:4" x14ac:dyDescent="0.25">
      <c r="A50" s="5" t="s">
        <v>77</v>
      </c>
      <c r="B5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0" t="str">
        <f>IF(ISNA(MATCH(A50,#REF!,0)),"Нет в списке","Есть в списке")</f>
        <v>Есть в списке</v>
      </c>
      <c r="D50" s="14" t="e" cm="1">
        <f t="array" aca="1" ref="D50" ca="1">_xlfn.XLOOKUP(A50,Таблица13[ПОО],'3. Целевики'!B51:B287,"нет")</f>
        <v>#NAME?</v>
      </c>
    </row>
    <row r="51" spans="1:4" ht="31.5" x14ac:dyDescent="0.25">
      <c r="A51" s="3" t="s">
        <v>202</v>
      </c>
      <c r="B5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1" t="str">
        <f>IF(ISNA(MATCH(A51,#REF!,0)),"Нет в списке","Есть в списке")</f>
        <v>Есть в списке</v>
      </c>
      <c r="D51" s="14" t="e" cm="1">
        <f t="array" aca="1" ref="D51" ca="1">_xlfn.XLOOKUP(A51,Таблица13[ПОО],'3. Целевики'!B52:B288,"нет")</f>
        <v>#NAME?</v>
      </c>
    </row>
    <row r="52" spans="1:4" x14ac:dyDescent="0.25">
      <c r="A52" s="3" t="s">
        <v>249</v>
      </c>
      <c r="B5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2" t="str">
        <f>IF(ISNA(MATCH(A52,#REF!,0)),"Нет в списке","Есть в списке")</f>
        <v>Есть в списке</v>
      </c>
      <c r="D52" s="14" t="e" cm="1">
        <f t="array" aca="1" ref="D52" ca="1">_xlfn.XLOOKUP(A52,Таблица13[ПОО],'3. Целевики'!B53:B289,"нет")</f>
        <v>#NAME?</v>
      </c>
    </row>
    <row r="53" spans="1:4" x14ac:dyDescent="0.25">
      <c r="A53" s="3" t="s">
        <v>271</v>
      </c>
      <c r="B5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3" t="str">
        <f>IF(ISNA(MATCH(A53,#REF!,0)),"Нет в списке","Есть в списке")</f>
        <v>Есть в списке</v>
      </c>
      <c r="D53" s="14" t="e" cm="1">
        <f t="array" aca="1" ref="D53" ca="1">_xlfn.XLOOKUP(A53,Таблица13[ПОО],'3. Целевики'!B54:B290,"нет")</f>
        <v>#NAME?</v>
      </c>
    </row>
    <row r="54" spans="1:4" x14ac:dyDescent="0.25">
      <c r="A54" s="3" t="s">
        <v>233</v>
      </c>
      <c r="B5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4" t="str">
        <f>IF(ISNA(MATCH(A54,#REF!,0)),"Нет в списке","Есть в списке")</f>
        <v>Есть в списке</v>
      </c>
      <c r="D54" s="14" t="e" cm="1">
        <f t="array" aca="1" ref="D54" ca="1">_xlfn.XLOOKUP(A54,Таблица13[ПОО],'3. Целевики'!B55:B291,"нет")</f>
        <v>#NAME?</v>
      </c>
    </row>
    <row r="55" spans="1:4" x14ac:dyDescent="0.25">
      <c r="A55" s="3" t="s">
        <v>250</v>
      </c>
      <c r="B5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5" t="str">
        <f>IF(ISNA(MATCH(A55,#REF!,0)),"Нет в списке","Есть в списке")</f>
        <v>Есть в списке</v>
      </c>
      <c r="D55" s="14" t="e" cm="1">
        <f t="array" aca="1" ref="D55" ca="1">_xlfn.XLOOKUP(A55,Таблица13[ПОО],'3. Целевики'!B56:B292,"нет")</f>
        <v>#NAME?</v>
      </c>
    </row>
    <row r="56" spans="1:4" x14ac:dyDescent="0.25">
      <c r="A56" s="3" t="s">
        <v>253</v>
      </c>
      <c r="B5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6" t="str">
        <f>IF(ISNA(MATCH(A56,#REF!,0)),"Нет в списке","Есть в списке")</f>
        <v>Есть в списке</v>
      </c>
      <c r="D56" s="14" t="e" cm="1">
        <f t="array" aca="1" ref="D56" ca="1">_xlfn.XLOOKUP(A56,Таблица13[ПОО],'3. Целевики'!B57:B293,"нет")</f>
        <v>#NAME?</v>
      </c>
    </row>
    <row r="57" spans="1:4" x14ac:dyDescent="0.25">
      <c r="A57" s="5" t="s">
        <v>139</v>
      </c>
      <c r="B5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7" t="str">
        <f>IF(ISNA(MATCH(A57,#REF!,0)),"Нет в списке","Есть в списке")</f>
        <v>Есть в списке</v>
      </c>
      <c r="D57" s="14" t="e" cm="1">
        <f t="array" aca="1" ref="D57" ca="1">_xlfn.XLOOKUP(A57,Таблица13[ПОО],'3. Целевики'!B58:B294,"нет")</f>
        <v>#NAME?</v>
      </c>
    </row>
    <row r="58" spans="1:4" x14ac:dyDescent="0.25">
      <c r="A58" s="5" t="s">
        <v>145</v>
      </c>
      <c r="B5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8" t="str">
        <f>IF(ISNA(MATCH(A58,#REF!,0)),"Нет в списке","Есть в списке")</f>
        <v>Есть в списке</v>
      </c>
      <c r="D58" s="14" t="e" cm="1">
        <f t="array" aca="1" ref="D58" ca="1">_xlfn.XLOOKUP(A58,Таблица13[ПОО],'3. Целевики'!B59:B295,"нет")</f>
        <v>#NAME?</v>
      </c>
    </row>
    <row r="59" spans="1:4" x14ac:dyDescent="0.25">
      <c r="A59" s="3" t="s">
        <v>338</v>
      </c>
      <c r="B5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59" t="str">
        <f>IF(ISNA(MATCH(A59,#REF!,0)),"Нет в списке","Есть в списке")</f>
        <v>Есть в списке</v>
      </c>
      <c r="D59" s="14" t="e" cm="1">
        <f t="array" aca="1" ref="D59" ca="1">_xlfn.XLOOKUP(A59,Таблица13[ПОО],'3. Целевики'!B60:B296,"нет")</f>
        <v>#NAME?</v>
      </c>
    </row>
    <row r="60" spans="1:4" x14ac:dyDescent="0.25">
      <c r="A60" s="5" t="s">
        <v>126</v>
      </c>
      <c r="B6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0" t="str">
        <f>IF(ISNA(MATCH(A60,#REF!,0)),"Нет в списке","Есть в списке")</f>
        <v>Есть в списке</v>
      </c>
      <c r="D60" s="14" t="e" cm="1">
        <f t="array" aca="1" ref="D60" ca="1">_xlfn.XLOOKUP(A60,Таблица13[ПОО],'3. Целевики'!B61:B297,"нет")</f>
        <v>#NAME?</v>
      </c>
    </row>
    <row r="61" spans="1:4" x14ac:dyDescent="0.25">
      <c r="A61" s="3" t="s">
        <v>182</v>
      </c>
      <c r="B6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1" t="str">
        <f>IF(ISNA(MATCH(A61,#REF!,0)),"Нет в списке","Есть в списке")</f>
        <v>Есть в списке</v>
      </c>
      <c r="D61" s="14" t="e" cm="1">
        <f t="array" aca="1" ref="D61" ca="1">_xlfn.XLOOKUP(A61,Таблица13[ПОО],'3. Целевики'!B62:B298,"нет")</f>
        <v>#NAME?</v>
      </c>
    </row>
    <row r="62" spans="1:4" ht="31.5" x14ac:dyDescent="0.25">
      <c r="A62" s="3" t="s">
        <v>339</v>
      </c>
      <c r="B6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2" t="str">
        <f>IF(ISNA(MATCH(A62,#REF!,0)),"Нет в списке","Есть в списке")</f>
        <v>Есть в списке</v>
      </c>
      <c r="D62" s="14" t="e" cm="1">
        <f t="array" aca="1" ref="D62" ca="1">_xlfn.XLOOKUP(A62,Таблица13[ПОО],'3. Целевики'!B63:B299,"нет")</f>
        <v>#NAME?</v>
      </c>
    </row>
    <row r="63" spans="1:4" x14ac:dyDescent="0.25">
      <c r="A63" s="3" t="s">
        <v>238</v>
      </c>
      <c r="B6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3" t="str">
        <f>IF(ISNA(MATCH(A63,#REF!,0)),"Нет в списке","Есть в списке")</f>
        <v>Есть в списке</v>
      </c>
      <c r="D63" s="14" t="e" cm="1">
        <f t="array" aca="1" ref="D63" ca="1">_xlfn.XLOOKUP(A63,Таблица13[ПОО],'3. Целевики'!B64:B300,"нет")</f>
        <v>#NAME?</v>
      </c>
    </row>
    <row r="64" spans="1:4" x14ac:dyDescent="0.25">
      <c r="A64" s="3" t="s">
        <v>173</v>
      </c>
      <c r="B64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4" t="str">
        <f>IF(ISNA(MATCH(A64,#REF!,0)),"Нет в списке","Есть в списке")</f>
        <v>Есть в списке</v>
      </c>
      <c r="D64" s="14" t="e" cm="1">
        <f t="array" aca="1" ref="D64" ca="1">_xlfn.XLOOKUP(A64,Таблица13[ПОО],'3. Целевики'!B65:B301,"нет")</f>
        <v>#NAME?</v>
      </c>
    </row>
    <row r="65" spans="1:4" x14ac:dyDescent="0.25">
      <c r="A65" s="3" t="s">
        <v>340</v>
      </c>
      <c r="B65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5" t="str">
        <f>IF(ISNA(MATCH(A65,#REF!,0)),"Нет в списке","Есть в списке")</f>
        <v>Есть в списке</v>
      </c>
      <c r="D65" s="14" t="e" cm="1">
        <f t="array" aca="1" ref="D65" ca="1">_xlfn.XLOOKUP(A65,Таблица13[ПОО],'3. Целевики'!B66:B302,"нет")</f>
        <v>#NAME?</v>
      </c>
    </row>
    <row r="66" spans="1:4" ht="31.5" x14ac:dyDescent="0.25">
      <c r="A66" s="3" t="s">
        <v>255</v>
      </c>
      <c r="B66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6" t="str">
        <f>IF(ISNA(MATCH(A66,#REF!,0)),"Нет в списке","Есть в списке")</f>
        <v>Есть в списке</v>
      </c>
      <c r="D66" s="14" t="e" cm="1">
        <f t="array" aca="1" ref="D66" ca="1">_xlfn.XLOOKUP(A66,Таблица13[ПОО],'3. Целевики'!B67:B303,"нет")</f>
        <v>#NAME?</v>
      </c>
    </row>
    <row r="67" spans="1:4" x14ac:dyDescent="0.25">
      <c r="A67" s="5" t="s">
        <v>142</v>
      </c>
      <c r="B67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7" t="str">
        <f>IF(ISNA(MATCH(A67,#REF!,0)),"Нет в списке","Есть в списке")</f>
        <v>Есть в списке</v>
      </c>
      <c r="D67" s="14" t="e" cm="1">
        <f t="array" aca="1" ref="D67" ca="1">_xlfn.XLOOKUP(A67,Таблица13[ПОО],'3. Целевики'!B68:B304,"нет")</f>
        <v>#NAME?</v>
      </c>
    </row>
    <row r="68" spans="1:4" x14ac:dyDescent="0.25">
      <c r="A68" s="3" t="s">
        <v>169</v>
      </c>
      <c r="B68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8" t="str">
        <f>IF(ISNA(MATCH(A68,#REF!,0)),"Нет в списке","Есть в списке")</f>
        <v>Есть в списке</v>
      </c>
      <c r="D68" s="14" t="e" cm="1">
        <f t="array" aca="1" ref="D68" ca="1">_xlfn.XLOOKUP(A68,Таблица13[ПОО],'3. Целевики'!B69:B305,"нет")</f>
        <v>#NAME?</v>
      </c>
    </row>
    <row r="69" spans="1:4" x14ac:dyDescent="0.25">
      <c r="A69" s="5" t="s">
        <v>90</v>
      </c>
      <c r="B69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69" t="str">
        <f>IF(ISNA(MATCH(A69,#REF!,0)),"Нет в списке","Есть в списке")</f>
        <v>Есть в списке</v>
      </c>
      <c r="D69" s="14" t="e" cm="1">
        <f t="array" aca="1" ref="D69" ca="1">_xlfn.XLOOKUP(A69,Таблица13[ПОО],'3. Целевики'!B70:B306,"нет")</f>
        <v>#NAME?</v>
      </c>
    </row>
    <row r="70" spans="1:4" ht="31.5" x14ac:dyDescent="0.25">
      <c r="A70" s="3" t="s">
        <v>187</v>
      </c>
      <c r="B70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70" t="str">
        <f>IF(ISNA(MATCH(A70,#REF!,0)),"Нет в списке","Есть в списке")</f>
        <v>Есть в списке</v>
      </c>
      <c r="D70" s="14" t="e" cm="1">
        <f t="array" aca="1" ref="D70" ca="1">_xlfn.XLOOKUP(A70,Таблица13[ПОО],'3. Целевики'!B71:B307,"нет")</f>
        <v>#NAME?</v>
      </c>
    </row>
    <row r="71" spans="1:4" x14ac:dyDescent="0.25">
      <c r="A71" s="3" t="s">
        <v>270</v>
      </c>
      <c r="B71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71" t="str">
        <f>IF(ISNA(MATCH(A71,#REF!,0)),"Нет в списке","Есть в списке")</f>
        <v>Есть в списке</v>
      </c>
      <c r="D71" s="14" t="e" cm="1">
        <f t="array" aca="1" ref="D71" ca="1">_xlfn.XLOOKUP(A71,Таблица13[ПОО],'3. Целевики'!B72:B308,"нет")</f>
        <v>#NAME?</v>
      </c>
    </row>
    <row r="72" spans="1:4" x14ac:dyDescent="0.25">
      <c r="A72" s="3" t="s">
        <v>195</v>
      </c>
      <c r="B72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72" t="str">
        <f>IF(ISNA(MATCH(A72,#REF!,0)),"Нет в списке","Есть в списке")</f>
        <v>Есть в списке</v>
      </c>
      <c r="D72" s="14" t="e" cm="1">
        <f t="array" aca="1" ref="D72" ca="1">_xlfn.XLOOKUP(A72,Таблица13[ПОО],'3. Целевики'!B73:B309,"нет")</f>
        <v>#NAME?</v>
      </c>
    </row>
    <row r="73" spans="1:4" x14ac:dyDescent="0.25">
      <c r="A73" s="3" t="s">
        <v>341</v>
      </c>
      <c r="B73" s="4" t="str">
        <f>IF(COUNTIF('1. Форма сбора'!$A$4:$A$980,Статус_сдачи_отчета!$A$2:$A$73)&gt;0,"Отчет представлен","Отчет не предоставлен")</f>
        <v>Отчет не предоставлен</v>
      </c>
      <c r="C73" t="str">
        <f>IF(ISNA(MATCH(A73,#REF!,0)),"Нет в списке","Есть в списке")</f>
        <v>Есть в списке</v>
      </c>
      <c r="D73" s="14" t="e" cm="1">
        <f t="array" aca="1" ref="D73" ca="1">_xlfn.XLOOKUP(A73,Таблица13[ПОО],'3. Целевики'!B74:B310,"нет")</f>
        <v>#NAME?</v>
      </c>
    </row>
  </sheetData>
  <autoFilter ref="A1:B73"/>
  <conditionalFormatting sqref="B2:B73">
    <cfRule type="containsText" dxfId="53" priority="2" operator="containsText" text="Отчет представлен">
      <formula>NOT(ISERROR(SEARCH("Отчет представлен",B2)))</formula>
    </cfRule>
  </conditionalFormatting>
  <conditionalFormatting sqref="B2:B73">
    <cfRule type="containsText" dxfId="52" priority="1" operator="containsText" text="Отчет не предоставлен">
      <formula>NOT(ISERROR(SEARCH("Отчет не предоставлен",B2)))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3"/>
  <sheetViews>
    <sheetView topLeftCell="A22" workbookViewId="0">
      <selection activeCell="B29" sqref="B29"/>
    </sheetView>
  </sheetViews>
  <sheetFormatPr defaultColWidth="108.28515625" defaultRowHeight="15" x14ac:dyDescent="0.25"/>
  <cols>
    <col min="1" max="1" width="106.7109375" style="35" customWidth="1"/>
    <col min="2" max="2" width="39" style="18" bestFit="1" customWidth="1"/>
    <col min="3" max="16384" width="108.28515625" style="18"/>
  </cols>
  <sheetData>
    <row r="1" spans="1:2" ht="54" customHeight="1" x14ac:dyDescent="0.25">
      <c r="A1" s="32" t="s">
        <v>321</v>
      </c>
      <c r="B1" s="33" t="s">
        <v>322</v>
      </c>
    </row>
    <row r="2" spans="1:2" ht="15.75" x14ac:dyDescent="0.25">
      <c r="A2" s="34" t="s">
        <v>323</v>
      </c>
      <c r="B2" s="31" t="s">
        <v>980</v>
      </c>
    </row>
    <row r="3" spans="1:2" ht="15.75" x14ac:dyDescent="0.25">
      <c r="A3" s="34" t="s">
        <v>324</v>
      </c>
      <c r="B3" s="31" t="s">
        <v>980</v>
      </c>
    </row>
    <row r="4" spans="1:2" ht="15.75" x14ac:dyDescent="0.25">
      <c r="A4" s="34" t="s">
        <v>111</v>
      </c>
      <c r="B4" s="31" t="s">
        <v>980</v>
      </c>
    </row>
    <row r="5" spans="1:2" ht="15.75" x14ac:dyDescent="0.25">
      <c r="A5" s="34" t="s">
        <v>325</v>
      </c>
      <c r="B5" s="31" t="s">
        <v>980</v>
      </c>
    </row>
    <row r="6" spans="1:2" ht="15.75" x14ac:dyDescent="0.25">
      <c r="A6" s="34" t="s">
        <v>268</v>
      </c>
      <c r="B6" s="31" t="s">
        <v>980</v>
      </c>
    </row>
    <row r="7" spans="1:2" ht="15.75" x14ac:dyDescent="0.25">
      <c r="A7" s="34" t="s">
        <v>210</v>
      </c>
      <c r="B7" s="31" t="s">
        <v>980</v>
      </c>
    </row>
    <row r="8" spans="1:2" ht="15.75" x14ac:dyDescent="0.25">
      <c r="A8" s="34" t="s">
        <v>326</v>
      </c>
      <c r="B8" s="31" t="s">
        <v>980</v>
      </c>
    </row>
    <row r="9" spans="1:2" ht="15.75" x14ac:dyDescent="0.25">
      <c r="A9" s="34" t="s">
        <v>232</v>
      </c>
      <c r="B9" s="31" t="s">
        <v>980</v>
      </c>
    </row>
    <row r="10" spans="1:2" ht="47.25" x14ac:dyDescent="0.25">
      <c r="A10" s="34" t="s">
        <v>140</v>
      </c>
      <c r="B10" s="31" t="s">
        <v>980</v>
      </c>
    </row>
    <row r="11" spans="1:2" ht="31.5" x14ac:dyDescent="0.25">
      <c r="A11" s="34" t="s">
        <v>197</v>
      </c>
      <c r="B11" s="31" t="s">
        <v>980</v>
      </c>
    </row>
    <row r="12" spans="1:2" ht="31.5" x14ac:dyDescent="0.25">
      <c r="A12" s="34" t="s">
        <v>327</v>
      </c>
      <c r="B12" s="31" t="s">
        <v>980</v>
      </c>
    </row>
    <row r="13" spans="1:2" ht="15.75" x14ac:dyDescent="0.25">
      <c r="A13" s="34" t="s">
        <v>113</v>
      </c>
      <c r="B13" s="31" t="s">
        <v>980</v>
      </c>
    </row>
    <row r="14" spans="1:2" ht="31.5" x14ac:dyDescent="0.25">
      <c r="A14" s="34" t="s">
        <v>236</v>
      </c>
      <c r="B14" s="31" t="s">
        <v>980</v>
      </c>
    </row>
    <row r="15" spans="1:2" ht="15.75" x14ac:dyDescent="0.25">
      <c r="A15" s="34" t="s">
        <v>257</v>
      </c>
      <c r="B15" s="31" t="s">
        <v>980</v>
      </c>
    </row>
    <row r="16" spans="1:2" ht="15.75" x14ac:dyDescent="0.25">
      <c r="A16" s="34" t="s">
        <v>328</v>
      </c>
      <c r="B16" s="31" t="s">
        <v>980</v>
      </c>
    </row>
    <row r="17" spans="1:3" ht="15.75" x14ac:dyDescent="0.25">
      <c r="A17" s="34" t="s">
        <v>329</v>
      </c>
      <c r="B17" s="31" t="s">
        <v>980</v>
      </c>
    </row>
    <row r="18" spans="1:3" ht="15.75" x14ac:dyDescent="0.25">
      <c r="A18" s="34" t="s">
        <v>226</v>
      </c>
      <c r="B18" s="31" t="s">
        <v>980</v>
      </c>
    </row>
    <row r="19" spans="1:3" ht="15.75" x14ac:dyDescent="0.25">
      <c r="A19" s="34" t="s">
        <v>239</v>
      </c>
      <c r="B19" s="31" t="s">
        <v>980</v>
      </c>
    </row>
    <row r="20" spans="1:3" ht="15.75" x14ac:dyDescent="0.25">
      <c r="A20" s="34" t="s">
        <v>151</v>
      </c>
      <c r="B20" s="31" t="s">
        <v>980</v>
      </c>
    </row>
    <row r="21" spans="1:3" ht="15.75" x14ac:dyDescent="0.25">
      <c r="A21" s="34" t="s">
        <v>84</v>
      </c>
      <c r="B21" s="31" t="s">
        <v>980</v>
      </c>
    </row>
    <row r="22" spans="1:3" ht="15.75" x14ac:dyDescent="0.25">
      <c r="A22" s="34" t="s">
        <v>330</v>
      </c>
      <c r="B22" s="31" t="s">
        <v>980</v>
      </c>
    </row>
    <row r="23" spans="1:3" ht="15.75" x14ac:dyDescent="0.25">
      <c r="A23" s="34" t="s">
        <v>331</v>
      </c>
      <c r="B23" s="31" t="s">
        <v>980</v>
      </c>
    </row>
    <row r="24" spans="1:3" ht="15.75" x14ac:dyDescent="0.25">
      <c r="A24" s="34" t="s">
        <v>58</v>
      </c>
      <c r="B24" s="31" t="s">
        <v>980</v>
      </c>
    </row>
    <row r="25" spans="1:3" ht="15.75" x14ac:dyDescent="0.25">
      <c r="A25" s="34" t="s">
        <v>132</v>
      </c>
      <c r="B25" s="31" t="s">
        <v>980</v>
      </c>
    </row>
    <row r="26" spans="1:3" ht="15.75" x14ac:dyDescent="0.25">
      <c r="A26" s="34" t="s">
        <v>205</v>
      </c>
      <c r="B26" s="31" t="s">
        <v>980</v>
      </c>
    </row>
    <row r="27" spans="1:3" ht="15.75" x14ac:dyDescent="0.25">
      <c r="A27" s="34" t="s">
        <v>245</v>
      </c>
      <c r="B27" s="31" t="s">
        <v>980</v>
      </c>
    </row>
    <row r="28" spans="1:3" ht="15.75" x14ac:dyDescent="0.25">
      <c r="A28" s="34" t="s">
        <v>332</v>
      </c>
      <c r="B28" s="31" t="s">
        <v>980</v>
      </c>
      <c r="C28" s="18" t="s">
        <v>973</v>
      </c>
    </row>
    <row r="29" spans="1:3" ht="15.75" x14ac:dyDescent="0.25">
      <c r="A29" s="34" t="s">
        <v>333</v>
      </c>
      <c r="B29" s="31" t="s">
        <v>980</v>
      </c>
    </row>
    <row r="30" spans="1:3" ht="15.75" x14ac:dyDescent="0.25">
      <c r="A30" s="34" t="s">
        <v>115</v>
      </c>
      <c r="B30" s="31" t="s">
        <v>980</v>
      </c>
    </row>
    <row r="31" spans="1:3" ht="15.75" x14ac:dyDescent="0.25">
      <c r="A31" s="34" t="s">
        <v>218</v>
      </c>
      <c r="B31" s="31" t="s">
        <v>980</v>
      </c>
    </row>
    <row r="32" spans="1:3" ht="15.75" x14ac:dyDescent="0.25">
      <c r="A32" s="34" t="s">
        <v>334</v>
      </c>
      <c r="B32" s="31" t="s">
        <v>980</v>
      </c>
    </row>
    <row r="33" spans="1:3" ht="15.75" x14ac:dyDescent="0.25">
      <c r="A33" s="34" t="s">
        <v>213</v>
      </c>
      <c r="B33" s="31" t="s">
        <v>980</v>
      </c>
    </row>
    <row r="34" spans="1:3" ht="15.75" x14ac:dyDescent="0.25">
      <c r="A34" s="34" t="s">
        <v>64</v>
      </c>
      <c r="B34" s="31" t="s">
        <v>980</v>
      </c>
    </row>
    <row r="35" spans="1:3" ht="15.75" x14ac:dyDescent="0.25">
      <c r="A35" s="34" t="s">
        <v>220</v>
      </c>
      <c r="B35" s="31" t="s">
        <v>980</v>
      </c>
    </row>
    <row r="36" spans="1:3" ht="15.75" x14ac:dyDescent="0.25">
      <c r="A36" s="34" t="s">
        <v>335</v>
      </c>
      <c r="B36" s="31" t="s">
        <v>980</v>
      </c>
    </row>
    <row r="37" spans="1:3" ht="15.75" x14ac:dyDescent="0.25">
      <c r="A37" s="34" t="s">
        <v>336</v>
      </c>
      <c r="B37" s="31" t="s">
        <v>980</v>
      </c>
    </row>
    <row r="38" spans="1:3" ht="15.75" x14ac:dyDescent="0.25">
      <c r="A38" s="34" t="s">
        <v>259</v>
      </c>
      <c r="B38" s="31" t="s">
        <v>980</v>
      </c>
    </row>
    <row r="39" spans="1:3" ht="15.75" x14ac:dyDescent="0.25">
      <c r="A39" s="34" t="s">
        <v>227</v>
      </c>
      <c r="B39" s="31" t="s">
        <v>980</v>
      </c>
    </row>
    <row r="40" spans="1:3" ht="15.75" x14ac:dyDescent="0.25">
      <c r="A40" s="34" t="s">
        <v>153</v>
      </c>
      <c r="B40" s="31" t="s">
        <v>980</v>
      </c>
    </row>
    <row r="41" spans="1:3" ht="15.75" x14ac:dyDescent="0.25">
      <c r="A41" s="34" t="s">
        <v>190</v>
      </c>
      <c r="B41" s="31" t="s">
        <v>980</v>
      </c>
    </row>
    <row r="42" spans="1:3" ht="15.75" x14ac:dyDescent="0.25">
      <c r="A42" s="34" t="s">
        <v>191</v>
      </c>
      <c r="B42" s="31" t="s">
        <v>980</v>
      </c>
    </row>
    <row r="43" spans="1:3" ht="15.75" x14ac:dyDescent="0.25">
      <c r="A43" s="34" t="s">
        <v>206</v>
      </c>
      <c r="B43" s="31" t="s">
        <v>980</v>
      </c>
    </row>
    <row r="44" spans="1:3" ht="15.75" x14ac:dyDescent="0.25">
      <c r="A44" s="34" t="s">
        <v>258</v>
      </c>
      <c r="B44" s="31" t="s">
        <v>980</v>
      </c>
    </row>
    <row r="45" spans="1:3" ht="31.5" x14ac:dyDescent="0.25">
      <c r="A45" s="34" t="s">
        <v>337</v>
      </c>
      <c r="B45" s="31" t="s">
        <v>980</v>
      </c>
      <c r="C45" s="18" t="s">
        <v>973</v>
      </c>
    </row>
    <row r="46" spans="1:3" ht="15.75" x14ac:dyDescent="0.25">
      <c r="A46" s="34" t="s">
        <v>137</v>
      </c>
      <c r="B46" s="31" t="s">
        <v>980</v>
      </c>
    </row>
    <row r="47" spans="1:3" ht="15.75" x14ac:dyDescent="0.25">
      <c r="A47" s="34" t="s">
        <v>106</v>
      </c>
      <c r="B47" s="31" t="s">
        <v>980</v>
      </c>
    </row>
    <row r="48" spans="1:3" ht="15.75" x14ac:dyDescent="0.25">
      <c r="A48" s="34" t="s">
        <v>234</v>
      </c>
      <c r="B48" s="31" t="s">
        <v>980</v>
      </c>
    </row>
    <row r="49" spans="1:2" ht="15.75" x14ac:dyDescent="0.25">
      <c r="A49" s="34" t="s">
        <v>141</v>
      </c>
      <c r="B49" s="31" t="s">
        <v>980</v>
      </c>
    </row>
    <row r="50" spans="1:2" ht="15.75" x14ac:dyDescent="0.25">
      <c r="A50" s="34" t="s">
        <v>77</v>
      </c>
      <c r="B50" s="31" t="s">
        <v>980</v>
      </c>
    </row>
    <row r="51" spans="1:2" ht="15.75" x14ac:dyDescent="0.25">
      <c r="A51" s="34" t="s">
        <v>202</v>
      </c>
      <c r="B51" s="31" t="s">
        <v>980</v>
      </c>
    </row>
    <row r="52" spans="1:2" ht="15.75" x14ac:dyDescent="0.25">
      <c r="A52" s="34" t="s">
        <v>249</v>
      </c>
      <c r="B52" s="31" t="s">
        <v>980</v>
      </c>
    </row>
    <row r="53" spans="1:2" ht="15.75" x14ac:dyDescent="0.25">
      <c r="A53" s="34" t="s">
        <v>271</v>
      </c>
      <c r="B53" s="31" t="s">
        <v>980</v>
      </c>
    </row>
    <row r="54" spans="1:2" ht="15.75" x14ac:dyDescent="0.25">
      <c r="A54" s="34" t="s">
        <v>233</v>
      </c>
      <c r="B54" s="31" t="s">
        <v>980</v>
      </c>
    </row>
    <row r="55" spans="1:2" ht="15.75" x14ac:dyDescent="0.25">
      <c r="A55" s="34" t="s">
        <v>250</v>
      </c>
      <c r="B55" s="31" t="s">
        <v>980</v>
      </c>
    </row>
    <row r="56" spans="1:2" ht="15.75" x14ac:dyDescent="0.25">
      <c r="A56" s="34" t="s">
        <v>253</v>
      </c>
      <c r="B56" s="31" t="s">
        <v>980</v>
      </c>
    </row>
    <row r="57" spans="1:2" ht="15.75" x14ac:dyDescent="0.25">
      <c r="A57" s="34" t="s">
        <v>139</v>
      </c>
      <c r="B57" s="31" t="s">
        <v>980</v>
      </c>
    </row>
    <row r="58" spans="1:2" ht="15.75" x14ac:dyDescent="0.25">
      <c r="A58" s="34" t="s">
        <v>145</v>
      </c>
      <c r="B58" s="31" t="s">
        <v>980</v>
      </c>
    </row>
    <row r="59" spans="1:2" ht="15.75" x14ac:dyDescent="0.25">
      <c r="A59" s="34" t="s">
        <v>338</v>
      </c>
      <c r="B59" s="31" t="s">
        <v>980</v>
      </c>
    </row>
    <row r="60" spans="1:2" ht="15.75" x14ac:dyDescent="0.25">
      <c r="A60" s="34" t="s">
        <v>126</v>
      </c>
      <c r="B60" s="31" t="s">
        <v>980</v>
      </c>
    </row>
    <row r="61" spans="1:2" ht="15.75" x14ac:dyDescent="0.25">
      <c r="A61" s="34" t="s">
        <v>182</v>
      </c>
      <c r="B61" s="31" t="s">
        <v>980</v>
      </c>
    </row>
    <row r="62" spans="1:2" ht="31.5" x14ac:dyDescent="0.25">
      <c r="A62" s="34" t="s">
        <v>339</v>
      </c>
      <c r="B62" s="31" t="s">
        <v>980</v>
      </c>
    </row>
    <row r="63" spans="1:2" ht="15.75" x14ac:dyDescent="0.25">
      <c r="A63" s="34" t="s">
        <v>238</v>
      </c>
      <c r="B63" s="31" t="s">
        <v>980</v>
      </c>
    </row>
    <row r="64" spans="1:2" ht="15.75" x14ac:dyDescent="0.25">
      <c r="A64" s="34" t="s">
        <v>173</v>
      </c>
      <c r="B64" s="31" t="s">
        <v>980</v>
      </c>
    </row>
    <row r="65" spans="1:2" ht="15.75" x14ac:dyDescent="0.25">
      <c r="A65" s="34" t="s">
        <v>340</v>
      </c>
      <c r="B65" s="31" t="s">
        <v>980</v>
      </c>
    </row>
    <row r="66" spans="1:2" ht="15.75" x14ac:dyDescent="0.25">
      <c r="A66" s="34" t="s">
        <v>255</v>
      </c>
      <c r="B66" s="31" t="s">
        <v>980</v>
      </c>
    </row>
    <row r="67" spans="1:2" ht="15.75" x14ac:dyDescent="0.25">
      <c r="A67" s="34" t="s">
        <v>142</v>
      </c>
      <c r="B67" s="31" t="s">
        <v>980</v>
      </c>
    </row>
    <row r="68" spans="1:2" ht="15.75" x14ac:dyDescent="0.25">
      <c r="A68" s="34" t="s">
        <v>169</v>
      </c>
      <c r="B68" s="31" t="s">
        <v>980</v>
      </c>
    </row>
    <row r="69" spans="1:2" ht="15.75" x14ac:dyDescent="0.25">
      <c r="A69" s="34" t="s">
        <v>90</v>
      </c>
      <c r="B69" s="31" t="s">
        <v>980</v>
      </c>
    </row>
    <row r="70" spans="1:2" ht="31.5" x14ac:dyDescent="0.25">
      <c r="A70" s="34" t="s">
        <v>187</v>
      </c>
      <c r="B70" s="31" t="s">
        <v>980</v>
      </c>
    </row>
    <row r="71" spans="1:2" ht="15.75" x14ac:dyDescent="0.25">
      <c r="A71" s="34" t="s">
        <v>270</v>
      </c>
      <c r="B71" s="31" t="s">
        <v>980</v>
      </c>
    </row>
    <row r="72" spans="1:2" ht="15.75" x14ac:dyDescent="0.25">
      <c r="A72" s="34" t="s">
        <v>195</v>
      </c>
      <c r="B72" s="31" t="s">
        <v>980</v>
      </c>
    </row>
    <row r="73" spans="1:2" ht="15.75" x14ac:dyDescent="0.25">
      <c r="A73" s="34" t="s">
        <v>341</v>
      </c>
      <c r="B73" s="31" t="s">
        <v>980</v>
      </c>
    </row>
  </sheetData>
  <conditionalFormatting sqref="B2:B73">
    <cfRule type="containsText" dxfId="51" priority="1" operator="containsText" text="Данные в отчете необходимо скорректировать">
      <formula>NOT(ISERROR(SEARCH("Данные в отчете необходимо скорректировать",B2)))</formula>
    </cfRule>
    <cfRule type="containsText" dxfId="50" priority="4" operator="containsText" text="Отчет представлен ПОО">
      <formula>NOT(ISERROR(SEARCH("Отчет представлен ПОО",B2)))</formula>
    </cfRule>
  </conditionalFormatting>
  <conditionalFormatting sqref="B2:B73">
    <cfRule type="containsText" dxfId="49" priority="3" operator="containsText" text="Отчет НЕ представлен ПОО">
      <formula>NOT(ISERROR(SEARCH("Отчет НЕ представлен ПОО",B2)))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'Выпадающие списки'!$O$2:$O$3</xm:f>
          </x14:formula1>
          <xm:sqref>B2:B73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25"/>
  <sheetViews>
    <sheetView workbookViewId="0">
      <selection activeCell="O4" sqref="O4"/>
    </sheetView>
  </sheetViews>
  <sheetFormatPr defaultColWidth="9.140625" defaultRowHeight="15" x14ac:dyDescent="0.25"/>
  <cols>
    <col min="1" max="1" width="10.5703125" style="42" bestFit="1" customWidth="1"/>
    <col min="2" max="2" width="85.7109375" style="42" customWidth="1"/>
    <col min="3" max="3" width="64.5703125" style="42" customWidth="1"/>
    <col min="4" max="4" width="15" style="42" customWidth="1"/>
    <col min="5" max="5" width="19.28515625" style="42" customWidth="1"/>
    <col min="6" max="6" width="19.5703125" style="42" customWidth="1"/>
    <col min="7" max="7" width="17.140625" style="42" customWidth="1"/>
    <col min="8" max="8" width="18.85546875" style="42" customWidth="1"/>
    <col min="9" max="9" width="24.28515625" style="42" customWidth="1"/>
    <col min="10" max="14" width="21.5703125" style="42" customWidth="1"/>
    <col min="15" max="15" width="19.7109375" style="42" customWidth="1"/>
    <col min="16" max="16" width="42.85546875" style="42" bestFit="1" customWidth="1"/>
    <col min="17" max="16384" width="9.140625" style="42"/>
  </cols>
  <sheetData>
    <row r="1" spans="1:16" ht="32.25" customHeight="1" x14ac:dyDescent="0.25">
      <c r="A1" s="41" t="s">
        <v>868</v>
      </c>
      <c r="B1" s="41" t="s">
        <v>0</v>
      </c>
      <c r="C1" s="41" t="s">
        <v>2</v>
      </c>
      <c r="D1" s="6" t="s">
        <v>342</v>
      </c>
      <c r="E1" s="7" t="s">
        <v>343</v>
      </c>
      <c r="F1" s="7" t="s">
        <v>344</v>
      </c>
      <c r="G1" s="7" t="s">
        <v>345</v>
      </c>
      <c r="H1" s="7" t="s">
        <v>346</v>
      </c>
      <c r="I1" s="7" t="s">
        <v>347</v>
      </c>
      <c r="J1" s="7" t="s">
        <v>348</v>
      </c>
      <c r="K1" s="7" t="s">
        <v>349</v>
      </c>
      <c r="L1" s="7" t="s">
        <v>350</v>
      </c>
      <c r="M1" s="7" t="s">
        <v>351</v>
      </c>
      <c r="N1" s="7" t="s">
        <v>352</v>
      </c>
      <c r="O1" s="37" t="s">
        <v>972</v>
      </c>
      <c r="P1" s="42" t="s">
        <v>974</v>
      </c>
    </row>
    <row r="2" spans="1:16" x14ac:dyDescent="0.25">
      <c r="A2" s="42" t="s">
        <v>932</v>
      </c>
      <c r="B2" s="42" t="s">
        <v>323</v>
      </c>
      <c r="C2" s="43" t="s">
        <v>353</v>
      </c>
      <c r="D2" s="8" t="s">
        <v>1</v>
      </c>
      <c r="E2" s="44" t="s">
        <v>94</v>
      </c>
      <c r="F2" s="44" t="s">
        <v>301</v>
      </c>
      <c r="G2" s="44" t="s">
        <v>315</v>
      </c>
      <c r="H2" s="44" t="s">
        <v>306</v>
      </c>
      <c r="I2" s="44" t="s">
        <v>354</v>
      </c>
      <c r="J2" s="9" t="s">
        <v>285</v>
      </c>
      <c r="K2" s="9" t="s">
        <v>286</v>
      </c>
      <c r="L2" s="10" t="s">
        <v>288</v>
      </c>
      <c r="M2" s="10" t="s">
        <v>290</v>
      </c>
      <c r="N2" s="36" t="s">
        <v>284</v>
      </c>
      <c r="O2" s="38" t="s">
        <v>981</v>
      </c>
      <c r="P2" s="39" t="s">
        <v>860</v>
      </c>
    </row>
    <row r="3" spans="1:16" x14ac:dyDescent="0.25">
      <c r="A3" s="42" t="s">
        <v>933</v>
      </c>
      <c r="B3" s="42" t="s">
        <v>324</v>
      </c>
      <c r="C3" s="43" t="s">
        <v>355</v>
      </c>
      <c r="E3" s="44" t="s">
        <v>108</v>
      </c>
      <c r="F3" s="44" t="s">
        <v>304</v>
      </c>
      <c r="G3" s="44" t="s">
        <v>307</v>
      </c>
      <c r="H3" s="44" t="s">
        <v>313</v>
      </c>
      <c r="I3" s="45" t="s">
        <v>280</v>
      </c>
      <c r="J3" s="11" t="s">
        <v>281</v>
      </c>
      <c r="K3" s="9" t="s">
        <v>356</v>
      </c>
      <c r="L3" s="10" t="s">
        <v>357</v>
      </c>
      <c r="M3" s="10" t="s">
        <v>289</v>
      </c>
      <c r="N3" s="36" t="s">
        <v>358</v>
      </c>
      <c r="O3" s="38" t="s">
        <v>980</v>
      </c>
      <c r="P3" s="39" t="s">
        <v>853</v>
      </c>
    </row>
    <row r="4" spans="1:16" x14ac:dyDescent="0.25">
      <c r="A4" s="42" t="s">
        <v>934</v>
      </c>
      <c r="B4" s="42" t="s">
        <v>111</v>
      </c>
      <c r="C4" s="43" t="s">
        <v>359</v>
      </c>
      <c r="E4" s="44" t="s">
        <v>96</v>
      </c>
      <c r="F4" s="45" t="s">
        <v>308</v>
      </c>
      <c r="G4" s="44" t="s">
        <v>305</v>
      </c>
      <c r="H4" s="44" t="s">
        <v>309</v>
      </c>
      <c r="J4" s="11"/>
      <c r="K4" s="9" t="s">
        <v>292</v>
      </c>
      <c r="L4" s="12" t="s">
        <v>360</v>
      </c>
      <c r="M4" s="12" t="s">
        <v>361</v>
      </c>
      <c r="N4" s="36" t="s">
        <v>294</v>
      </c>
      <c r="O4" s="38"/>
      <c r="P4" s="39" t="s">
        <v>859</v>
      </c>
    </row>
    <row r="5" spans="1:16" x14ac:dyDescent="0.25">
      <c r="A5" s="42" t="s">
        <v>935</v>
      </c>
      <c r="B5" s="42" t="s">
        <v>325</v>
      </c>
      <c r="C5" s="43" t="s">
        <v>362</v>
      </c>
      <c r="E5" s="44" t="s">
        <v>193</v>
      </c>
      <c r="G5" s="44" t="s">
        <v>363</v>
      </c>
      <c r="H5" s="44" t="s">
        <v>311</v>
      </c>
      <c r="J5" s="11"/>
      <c r="K5" s="9" t="s">
        <v>287</v>
      </c>
      <c r="L5" s="12" t="s">
        <v>296</v>
      </c>
      <c r="M5" s="12" t="s">
        <v>283</v>
      </c>
      <c r="N5" s="36" t="s">
        <v>295</v>
      </c>
      <c r="O5" s="38"/>
      <c r="P5" s="39" t="s">
        <v>855</v>
      </c>
    </row>
    <row r="6" spans="1:16" x14ac:dyDescent="0.25">
      <c r="A6" s="42" t="s">
        <v>936</v>
      </c>
      <c r="B6" s="42" t="s">
        <v>268</v>
      </c>
      <c r="C6" s="43" t="s">
        <v>221</v>
      </c>
      <c r="E6" s="44" t="s">
        <v>92</v>
      </c>
      <c r="G6" s="44" t="s">
        <v>364</v>
      </c>
      <c r="H6" s="44" t="s">
        <v>303</v>
      </c>
      <c r="J6" s="11"/>
      <c r="K6" s="9" t="s">
        <v>365</v>
      </c>
      <c r="L6" s="13" t="s">
        <v>282</v>
      </c>
      <c r="M6" s="12" t="s">
        <v>293</v>
      </c>
      <c r="N6" s="36" t="s">
        <v>366</v>
      </c>
      <c r="O6" s="38"/>
      <c r="P6" s="39" t="s">
        <v>854</v>
      </c>
    </row>
    <row r="7" spans="1:16" x14ac:dyDescent="0.25">
      <c r="A7" s="42" t="s">
        <v>937</v>
      </c>
      <c r="B7" s="42" t="s">
        <v>210</v>
      </c>
      <c r="C7" s="43" t="s">
        <v>367</v>
      </c>
      <c r="E7" s="44" t="s">
        <v>212</v>
      </c>
      <c r="G7" s="44" t="s">
        <v>312</v>
      </c>
      <c r="H7" s="44" t="s">
        <v>295</v>
      </c>
      <c r="J7" s="11"/>
      <c r="K7" s="9" t="s">
        <v>368</v>
      </c>
      <c r="L7" s="11"/>
      <c r="M7" s="13" t="s">
        <v>369</v>
      </c>
      <c r="N7" s="36" t="s">
        <v>370</v>
      </c>
      <c r="O7" s="38"/>
      <c r="P7" s="39" t="s">
        <v>856</v>
      </c>
    </row>
    <row r="8" spans="1:16" x14ac:dyDescent="0.25">
      <c r="A8" s="42" t="s">
        <v>938</v>
      </c>
      <c r="B8" s="42" t="s">
        <v>326</v>
      </c>
      <c r="C8" s="43" t="s">
        <v>371</v>
      </c>
      <c r="E8" s="45" t="s">
        <v>129</v>
      </c>
      <c r="G8" s="45" t="s">
        <v>302</v>
      </c>
      <c r="H8" s="44" t="s">
        <v>318</v>
      </c>
      <c r="J8" s="11"/>
      <c r="K8" s="11"/>
      <c r="L8" s="11"/>
      <c r="M8" s="13" t="s">
        <v>372</v>
      </c>
      <c r="N8" s="36" t="s">
        <v>291</v>
      </c>
      <c r="O8" s="38"/>
      <c r="P8" s="39" t="s">
        <v>857</v>
      </c>
    </row>
    <row r="9" spans="1:16" x14ac:dyDescent="0.25">
      <c r="A9" s="42" t="s">
        <v>939</v>
      </c>
      <c r="B9" s="42" t="s">
        <v>232</v>
      </c>
      <c r="C9" s="43" t="s">
        <v>373</v>
      </c>
      <c r="H9" s="44" t="s">
        <v>310</v>
      </c>
      <c r="J9" s="11"/>
      <c r="K9" s="11"/>
      <c r="L9" s="11"/>
      <c r="M9" s="13" t="s">
        <v>374</v>
      </c>
      <c r="N9" s="36" t="s">
        <v>375</v>
      </c>
      <c r="O9" s="38"/>
      <c r="P9" s="39" t="s">
        <v>858</v>
      </c>
    </row>
    <row r="10" spans="1:16" x14ac:dyDescent="0.25">
      <c r="A10" s="42" t="s">
        <v>940</v>
      </c>
      <c r="B10" s="42" t="s">
        <v>140</v>
      </c>
      <c r="C10" s="43" t="s">
        <v>251</v>
      </c>
      <c r="H10" s="44" t="s">
        <v>314</v>
      </c>
      <c r="J10" s="11"/>
      <c r="K10" s="11"/>
      <c r="L10" s="11"/>
      <c r="M10" s="13" t="s">
        <v>376</v>
      </c>
      <c r="N10" s="36" t="s">
        <v>377</v>
      </c>
      <c r="O10" s="38"/>
      <c r="P10" s="40"/>
    </row>
    <row r="11" spans="1:16" x14ac:dyDescent="0.25">
      <c r="A11" s="42" t="s">
        <v>869</v>
      </c>
      <c r="B11" s="42" t="s">
        <v>197</v>
      </c>
      <c r="C11" s="43" t="s">
        <v>378</v>
      </c>
      <c r="H11" s="44" t="s">
        <v>379</v>
      </c>
      <c r="J11" s="11"/>
      <c r="K11" s="11"/>
      <c r="L11" s="11"/>
      <c r="M11" s="13" t="s">
        <v>380</v>
      </c>
      <c r="N11" s="36" t="s">
        <v>381</v>
      </c>
      <c r="O11" s="38"/>
      <c r="P11" s="40"/>
    </row>
    <row r="12" spans="1:16" x14ac:dyDescent="0.25">
      <c r="A12" s="42" t="s">
        <v>870</v>
      </c>
      <c r="B12" s="42" t="s">
        <v>327</v>
      </c>
      <c r="C12" s="43" t="s">
        <v>127</v>
      </c>
      <c r="H12" s="44" t="s">
        <v>319</v>
      </c>
      <c r="J12" s="11"/>
      <c r="K12" s="11"/>
      <c r="L12" s="11"/>
      <c r="M12" s="13" t="s">
        <v>382</v>
      </c>
      <c r="N12" s="36" t="s">
        <v>383</v>
      </c>
      <c r="O12" s="38"/>
      <c r="P12" s="40"/>
    </row>
    <row r="13" spans="1:16" x14ac:dyDescent="0.25">
      <c r="A13" s="42" t="s">
        <v>871</v>
      </c>
      <c r="B13" s="42" t="s">
        <v>113</v>
      </c>
      <c r="C13" s="43" t="s">
        <v>384</v>
      </c>
      <c r="H13" s="44" t="s">
        <v>385</v>
      </c>
      <c r="J13" s="11"/>
      <c r="K13" s="11"/>
      <c r="L13" s="11"/>
      <c r="M13" s="11"/>
      <c r="N13" s="36" t="s">
        <v>386</v>
      </c>
      <c r="O13" s="38"/>
      <c r="P13" s="40"/>
    </row>
    <row r="14" spans="1:16" x14ac:dyDescent="0.25">
      <c r="A14" s="42" t="s">
        <v>872</v>
      </c>
      <c r="B14" s="42" t="s">
        <v>236</v>
      </c>
      <c r="C14" s="43" t="s">
        <v>387</v>
      </c>
      <c r="H14" s="44" t="s">
        <v>317</v>
      </c>
      <c r="J14" s="11"/>
      <c r="K14" s="11"/>
      <c r="L14" s="11"/>
      <c r="M14" s="11"/>
      <c r="N14" s="36" t="s">
        <v>388</v>
      </c>
      <c r="O14" s="38"/>
      <c r="P14" s="40"/>
    </row>
    <row r="15" spans="1:16" x14ac:dyDescent="0.25">
      <c r="A15" s="42" t="s">
        <v>873</v>
      </c>
      <c r="B15" s="42" t="s">
        <v>257</v>
      </c>
      <c r="C15" s="43" t="s">
        <v>252</v>
      </c>
      <c r="H15" s="44" t="s">
        <v>389</v>
      </c>
      <c r="J15" s="11"/>
      <c r="K15" s="11"/>
      <c r="L15" s="11"/>
      <c r="M15" s="11"/>
      <c r="N15" s="36" t="s">
        <v>320</v>
      </c>
      <c r="O15" s="38"/>
      <c r="P15" s="40"/>
    </row>
    <row r="16" spans="1:16" x14ac:dyDescent="0.25">
      <c r="A16" s="42" t="s">
        <v>874</v>
      </c>
      <c r="B16" s="42" t="s">
        <v>328</v>
      </c>
      <c r="C16" s="43" t="s">
        <v>390</v>
      </c>
      <c r="H16" s="44" t="s">
        <v>316</v>
      </c>
      <c r="J16" s="11"/>
      <c r="K16" s="11"/>
      <c r="L16" s="11"/>
      <c r="M16" s="11"/>
      <c r="N16" s="36" t="s">
        <v>389</v>
      </c>
      <c r="O16" s="38"/>
      <c r="P16" s="40"/>
    </row>
    <row r="17" spans="1:16" x14ac:dyDescent="0.25">
      <c r="A17" s="42" t="s">
        <v>875</v>
      </c>
      <c r="B17" s="42" t="s">
        <v>329</v>
      </c>
      <c r="C17" s="43" t="s">
        <v>391</v>
      </c>
      <c r="H17" s="44" t="s">
        <v>320</v>
      </c>
      <c r="J17" s="11"/>
      <c r="K17" s="11"/>
      <c r="L17" s="11"/>
      <c r="M17" s="11"/>
      <c r="N17" s="36" t="s">
        <v>392</v>
      </c>
      <c r="O17" s="38"/>
      <c r="P17" s="40"/>
    </row>
    <row r="18" spans="1:16" x14ac:dyDescent="0.25">
      <c r="A18" s="42" t="s">
        <v>876</v>
      </c>
      <c r="B18" s="42" t="s">
        <v>226</v>
      </c>
      <c r="C18" s="43" t="s">
        <v>154</v>
      </c>
      <c r="H18" s="45" t="s">
        <v>393</v>
      </c>
    </row>
    <row r="19" spans="1:16" x14ac:dyDescent="0.25">
      <c r="A19" s="42" t="s">
        <v>877</v>
      </c>
      <c r="B19" s="42" t="s">
        <v>239</v>
      </c>
      <c r="C19" s="43" t="s">
        <v>394</v>
      </c>
    </row>
    <row r="20" spans="1:16" x14ac:dyDescent="0.25">
      <c r="A20" s="42" t="s">
        <v>878</v>
      </c>
      <c r="B20" s="42" t="s">
        <v>151</v>
      </c>
      <c r="C20" s="43" t="s">
        <v>395</v>
      </c>
    </row>
    <row r="21" spans="1:16" x14ac:dyDescent="0.25">
      <c r="A21" s="42" t="s">
        <v>879</v>
      </c>
      <c r="B21" s="42" t="s">
        <v>84</v>
      </c>
      <c r="C21" s="43" t="s">
        <v>396</v>
      </c>
    </row>
    <row r="22" spans="1:16" x14ac:dyDescent="0.25">
      <c r="A22" s="42" t="s">
        <v>880</v>
      </c>
      <c r="B22" s="42" t="s">
        <v>330</v>
      </c>
      <c r="C22" s="43" t="s">
        <v>155</v>
      </c>
    </row>
    <row r="23" spans="1:16" x14ac:dyDescent="0.25">
      <c r="A23" s="42" t="s">
        <v>881</v>
      </c>
      <c r="B23" s="42" t="s">
        <v>331</v>
      </c>
      <c r="C23" s="43" t="s">
        <v>397</v>
      </c>
    </row>
    <row r="24" spans="1:16" x14ac:dyDescent="0.25">
      <c r="A24" s="42" t="s">
        <v>882</v>
      </c>
      <c r="B24" s="42" t="s">
        <v>58</v>
      </c>
      <c r="C24" s="43" t="s">
        <v>398</v>
      </c>
    </row>
    <row r="25" spans="1:16" x14ac:dyDescent="0.25">
      <c r="A25" s="42" t="s">
        <v>883</v>
      </c>
      <c r="B25" s="42" t="s">
        <v>132</v>
      </c>
      <c r="C25" s="43" t="s">
        <v>399</v>
      </c>
    </row>
    <row r="26" spans="1:16" x14ac:dyDescent="0.25">
      <c r="A26" s="42" t="s">
        <v>884</v>
      </c>
      <c r="B26" s="42" t="s">
        <v>205</v>
      </c>
      <c r="C26" s="43" t="s">
        <v>400</v>
      </c>
    </row>
    <row r="27" spans="1:16" x14ac:dyDescent="0.25">
      <c r="A27" s="42" t="s">
        <v>885</v>
      </c>
      <c r="B27" s="42" t="s">
        <v>245</v>
      </c>
      <c r="C27" s="43" t="s">
        <v>67</v>
      </c>
    </row>
    <row r="28" spans="1:16" x14ac:dyDescent="0.25">
      <c r="A28" s="42" t="s">
        <v>886</v>
      </c>
      <c r="B28" s="42" t="s">
        <v>332</v>
      </c>
      <c r="C28" s="43" t="s">
        <v>68</v>
      </c>
    </row>
    <row r="29" spans="1:16" x14ac:dyDescent="0.25">
      <c r="A29" s="42" t="s">
        <v>887</v>
      </c>
      <c r="B29" s="42" t="s">
        <v>333</v>
      </c>
      <c r="C29" s="43" t="s">
        <v>225</v>
      </c>
    </row>
    <row r="30" spans="1:16" x14ac:dyDescent="0.25">
      <c r="A30" s="42" t="s">
        <v>888</v>
      </c>
      <c r="B30" s="42" t="s">
        <v>115</v>
      </c>
      <c r="C30" s="43" t="s">
        <v>107</v>
      </c>
    </row>
    <row r="31" spans="1:16" x14ac:dyDescent="0.25">
      <c r="A31" s="42" t="s">
        <v>889</v>
      </c>
      <c r="B31" s="42" t="s">
        <v>218</v>
      </c>
      <c r="C31" s="43" t="s">
        <v>69</v>
      </c>
    </row>
    <row r="32" spans="1:16" x14ac:dyDescent="0.25">
      <c r="A32" s="42" t="s">
        <v>890</v>
      </c>
      <c r="B32" s="42" t="s">
        <v>334</v>
      </c>
      <c r="C32" s="43" t="s">
        <v>401</v>
      </c>
    </row>
    <row r="33" spans="1:3" x14ac:dyDescent="0.25">
      <c r="A33" s="42" t="s">
        <v>891</v>
      </c>
      <c r="B33" s="42" t="s">
        <v>213</v>
      </c>
      <c r="C33" s="43" t="s">
        <v>402</v>
      </c>
    </row>
    <row r="34" spans="1:3" x14ac:dyDescent="0.25">
      <c r="A34" s="42" t="s">
        <v>892</v>
      </c>
      <c r="B34" s="42" t="s">
        <v>64</v>
      </c>
      <c r="C34" s="43" t="s">
        <v>403</v>
      </c>
    </row>
    <row r="35" spans="1:3" x14ac:dyDescent="0.25">
      <c r="A35" s="42" t="s">
        <v>893</v>
      </c>
      <c r="B35" s="42" t="s">
        <v>220</v>
      </c>
      <c r="C35" s="43" t="s">
        <v>404</v>
      </c>
    </row>
    <row r="36" spans="1:3" x14ac:dyDescent="0.25">
      <c r="A36" s="42" t="s">
        <v>894</v>
      </c>
      <c r="B36" s="42" t="s">
        <v>335</v>
      </c>
      <c r="C36" s="43" t="s">
        <v>70</v>
      </c>
    </row>
    <row r="37" spans="1:3" x14ac:dyDescent="0.25">
      <c r="A37" s="42" t="s">
        <v>895</v>
      </c>
      <c r="B37" s="42" t="s">
        <v>336</v>
      </c>
      <c r="C37" s="43" t="s">
        <v>405</v>
      </c>
    </row>
    <row r="38" spans="1:3" x14ac:dyDescent="0.25">
      <c r="A38" s="42" t="s">
        <v>896</v>
      </c>
      <c r="B38" s="42" t="s">
        <v>259</v>
      </c>
      <c r="C38" s="43" t="s">
        <v>256</v>
      </c>
    </row>
    <row r="39" spans="1:3" x14ac:dyDescent="0.25">
      <c r="A39" s="42" t="s">
        <v>897</v>
      </c>
      <c r="B39" s="42" t="s">
        <v>227</v>
      </c>
      <c r="C39" s="43" t="s">
        <v>406</v>
      </c>
    </row>
    <row r="40" spans="1:3" x14ac:dyDescent="0.25">
      <c r="A40" s="42" t="s">
        <v>898</v>
      </c>
      <c r="B40" s="42" t="s">
        <v>153</v>
      </c>
      <c r="C40" s="43" t="s">
        <v>222</v>
      </c>
    </row>
    <row r="41" spans="1:3" x14ac:dyDescent="0.25">
      <c r="A41" s="42" t="s">
        <v>899</v>
      </c>
      <c r="B41" s="42" t="s">
        <v>190</v>
      </c>
      <c r="C41" s="43" t="s">
        <v>407</v>
      </c>
    </row>
    <row r="42" spans="1:3" x14ac:dyDescent="0.25">
      <c r="A42" s="42" t="s">
        <v>900</v>
      </c>
      <c r="B42" s="42" t="s">
        <v>191</v>
      </c>
      <c r="C42" s="43" t="s">
        <v>223</v>
      </c>
    </row>
    <row r="43" spans="1:3" x14ac:dyDescent="0.25">
      <c r="A43" s="42" t="s">
        <v>901</v>
      </c>
      <c r="B43" s="42" t="s">
        <v>206</v>
      </c>
      <c r="C43" s="43" t="s">
        <v>408</v>
      </c>
    </row>
    <row r="44" spans="1:3" x14ac:dyDescent="0.25">
      <c r="A44" s="42" t="s">
        <v>902</v>
      </c>
      <c r="B44" s="42" t="s">
        <v>258</v>
      </c>
      <c r="C44" s="43" t="s">
        <v>128</v>
      </c>
    </row>
    <row r="45" spans="1:3" x14ac:dyDescent="0.25">
      <c r="A45" s="42" t="s">
        <v>903</v>
      </c>
      <c r="B45" s="42" t="s">
        <v>337</v>
      </c>
      <c r="C45" s="43" t="s">
        <v>201</v>
      </c>
    </row>
    <row r="46" spans="1:3" x14ac:dyDescent="0.25">
      <c r="A46" s="42" t="s">
        <v>904</v>
      </c>
      <c r="B46" s="42" t="s">
        <v>137</v>
      </c>
      <c r="C46" s="43" t="s">
        <v>224</v>
      </c>
    </row>
    <row r="47" spans="1:3" x14ac:dyDescent="0.25">
      <c r="A47" s="42" t="s">
        <v>905</v>
      </c>
      <c r="B47" s="42" t="s">
        <v>106</v>
      </c>
      <c r="C47" s="43" t="s">
        <v>409</v>
      </c>
    </row>
    <row r="48" spans="1:3" x14ac:dyDescent="0.25">
      <c r="A48" s="42" t="s">
        <v>906</v>
      </c>
      <c r="B48" s="42" t="s">
        <v>234</v>
      </c>
      <c r="C48" s="43" t="s">
        <v>410</v>
      </c>
    </row>
    <row r="49" spans="1:3" x14ac:dyDescent="0.25">
      <c r="A49" s="42" t="s">
        <v>907</v>
      </c>
      <c r="B49" s="42" t="s">
        <v>141</v>
      </c>
      <c r="C49" s="43" t="s">
        <v>411</v>
      </c>
    </row>
    <row r="50" spans="1:3" x14ac:dyDescent="0.25">
      <c r="A50" s="42" t="s">
        <v>908</v>
      </c>
      <c r="B50" s="42" t="s">
        <v>77</v>
      </c>
      <c r="C50" s="43" t="s">
        <v>412</v>
      </c>
    </row>
    <row r="51" spans="1:3" x14ac:dyDescent="0.25">
      <c r="A51" s="42" t="s">
        <v>909</v>
      </c>
      <c r="B51" s="42" t="s">
        <v>202</v>
      </c>
      <c r="C51" s="43" t="s">
        <v>413</v>
      </c>
    </row>
    <row r="52" spans="1:3" x14ac:dyDescent="0.25">
      <c r="A52" s="42" t="s">
        <v>910</v>
      </c>
      <c r="B52" s="42" t="s">
        <v>249</v>
      </c>
      <c r="C52" s="43" t="s">
        <v>414</v>
      </c>
    </row>
    <row r="53" spans="1:3" x14ac:dyDescent="0.25">
      <c r="A53" s="42" t="s">
        <v>911</v>
      </c>
      <c r="B53" s="42" t="s">
        <v>271</v>
      </c>
      <c r="C53" s="43" t="s">
        <v>78</v>
      </c>
    </row>
    <row r="54" spans="1:3" x14ac:dyDescent="0.25">
      <c r="A54" s="42" t="s">
        <v>912</v>
      </c>
      <c r="B54" s="42" t="s">
        <v>233</v>
      </c>
      <c r="C54" s="43" t="s">
        <v>415</v>
      </c>
    </row>
    <row r="55" spans="1:3" x14ac:dyDescent="0.25">
      <c r="A55" s="42" t="s">
        <v>913</v>
      </c>
      <c r="B55" s="42" t="s">
        <v>250</v>
      </c>
      <c r="C55" s="43" t="s">
        <v>416</v>
      </c>
    </row>
    <row r="56" spans="1:3" x14ac:dyDescent="0.25">
      <c r="A56" s="42" t="s">
        <v>914</v>
      </c>
      <c r="B56" s="42" t="s">
        <v>253</v>
      </c>
      <c r="C56" s="43" t="s">
        <v>417</v>
      </c>
    </row>
    <row r="57" spans="1:3" x14ac:dyDescent="0.25">
      <c r="A57" s="42" t="s">
        <v>915</v>
      </c>
      <c r="B57" s="42" t="s">
        <v>139</v>
      </c>
      <c r="C57" s="43" t="s">
        <v>156</v>
      </c>
    </row>
    <row r="58" spans="1:3" x14ac:dyDescent="0.25">
      <c r="A58" s="42" t="s">
        <v>916</v>
      </c>
      <c r="B58" s="42" t="s">
        <v>145</v>
      </c>
      <c r="C58" s="43" t="s">
        <v>260</v>
      </c>
    </row>
    <row r="59" spans="1:3" x14ac:dyDescent="0.25">
      <c r="A59" s="42" t="s">
        <v>917</v>
      </c>
      <c r="B59" s="42" t="s">
        <v>338</v>
      </c>
      <c r="C59" s="43" t="s">
        <v>130</v>
      </c>
    </row>
    <row r="60" spans="1:3" x14ac:dyDescent="0.25">
      <c r="A60" s="42" t="s">
        <v>918</v>
      </c>
      <c r="B60" s="42" t="s">
        <v>126</v>
      </c>
      <c r="C60" s="43" t="s">
        <v>133</v>
      </c>
    </row>
    <row r="61" spans="1:3" x14ac:dyDescent="0.25">
      <c r="A61" s="42" t="s">
        <v>919</v>
      </c>
      <c r="B61" s="42" t="s">
        <v>182</v>
      </c>
      <c r="C61" s="43" t="s">
        <v>91</v>
      </c>
    </row>
    <row r="62" spans="1:3" x14ac:dyDescent="0.25">
      <c r="A62" s="42" t="s">
        <v>920</v>
      </c>
      <c r="B62" s="42" t="s">
        <v>339</v>
      </c>
      <c r="C62" s="43" t="s">
        <v>138</v>
      </c>
    </row>
    <row r="63" spans="1:3" x14ac:dyDescent="0.25">
      <c r="A63" s="42" t="s">
        <v>921</v>
      </c>
      <c r="B63" s="42" t="s">
        <v>238</v>
      </c>
      <c r="C63" s="43" t="s">
        <v>134</v>
      </c>
    </row>
    <row r="64" spans="1:3" x14ac:dyDescent="0.25">
      <c r="A64" s="42" t="s">
        <v>922</v>
      </c>
      <c r="B64" s="42" t="s">
        <v>173</v>
      </c>
      <c r="C64" s="43" t="s">
        <v>418</v>
      </c>
    </row>
    <row r="65" spans="1:3" x14ac:dyDescent="0.25">
      <c r="A65" s="42" t="s">
        <v>923</v>
      </c>
      <c r="B65" s="42" t="s">
        <v>340</v>
      </c>
      <c r="C65" s="43" t="s">
        <v>419</v>
      </c>
    </row>
    <row r="66" spans="1:3" x14ac:dyDescent="0.25">
      <c r="A66" s="42" t="s">
        <v>924</v>
      </c>
      <c r="B66" s="42" t="s">
        <v>255</v>
      </c>
      <c r="C66" s="43" t="s">
        <v>420</v>
      </c>
    </row>
    <row r="67" spans="1:3" x14ac:dyDescent="0.25">
      <c r="A67" s="42" t="s">
        <v>925</v>
      </c>
      <c r="B67" s="42" t="s">
        <v>142</v>
      </c>
      <c r="C67" s="43" t="s">
        <v>421</v>
      </c>
    </row>
    <row r="68" spans="1:3" x14ac:dyDescent="0.25">
      <c r="A68" s="42" t="s">
        <v>926</v>
      </c>
      <c r="B68" s="42" t="s">
        <v>169</v>
      </c>
      <c r="C68" s="43" t="s">
        <v>422</v>
      </c>
    </row>
    <row r="69" spans="1:3" x14ac:dyDescent="0.25">
      <c r="A69" s="42" t="s">
        <v>927</v>
      </c>
      <c r="B69" s="42" t="s">
        <v>90</v>
      </c>
      <c r="C69" s="43" t="s">
        <v>423</v>
      </c>
    </row>
    <row r="70" spans="1:3" x14ac:dyDescent="0.25">
      <c r="A70" s="42" t="s">
        <v>928</v>
      </c>
      <c r="B70" s="42" t="s">
        <v>187</v>
      </c>
      <c r="C70" s="43" t="s">
        <v>424</v>
      </c>
    </row>
    <row r="71" spans="1:3" x14ac:dyDescent="0.25">
      <c r="A71" s="42" t="s">
        <v>929</v>
      </c>
      <c r="B71" s="42" t="s">
        <v>270</v>
      </c>
      <c r="C71" s="43" t="s">
        <v>237</v>
      </c>
    </row>
    <row r="72" spans="1:3" x14ac:dyDescent="0.25">
      <c r="A72" s="42" t="s">
        <v>930</v>
      </c>
      <c r="B72" s="42" t="s">
        <v>195</v>
      </c>
      <c r="C72" s="43" t="s">
        <v>425</v>
      </c>
    </row>
    <row r="73" spans="1:3" x14ac:dyDescent="0.25">
      <c r="A73" s="42" t="s">
        <v>931</v>
      </c>
      <c r="B73" s="42" t="s">
        <v>341</v>
      </c>
      <c r="C73" s="43" t="s">
        <v>170</v>
      </c>
    </row>
    <row r="74" spans="1:3" x14ac:dyDescent="0.25">
      <c r="C74" s="43" t="s">
        <v>171</v>
      </c>
    </row>
    <row r="75" spans="1:3" x14ac:dyDescent="0.25">
      <c r="C75" s="43" t="s">
        <v>426</v>
      </c>
    </row>
    <row r="76" spans="1:3" x14ac:dyDescent="0.25">
      <c r="C76" s="43" t="s">
        <v>427</v>
      </c>
    </row>
    <row r="77" spans="1:3" x14ac:dyDescent="0.25">
      <c r="C77" s="43" t="s">
        <v>428</v>
      </c>
    </row>
    <row r="78" spans="1:3" x14ac:dyDescent="0.25">
      <c r="C78" s="43" t="s">
        <v>429</v>
      </c>
    </row>
    <row r="79" spans="1:3" x14ac:dyDescent="0.25">
      <c r="C79" s="43" t="s">
        <v>430</v>
      </c>
    </row>
    <row r="80" spans="1:3" x14ac:dyDescent="0.25">
      <c r="C80" s="43" t="s">
        <v>431</v>
      </c>
    </row>
    <row r="81" spans="3:3" x14ac:dyDescent="0.25">
      <c r="C81" s="43" t="s">
        <v>432</v>
      </c>
    </row>
    <row r="82" spans="3:3" x14ac:dyDescent="0.25">
      <c r="C82" s="43" t="s">
        <v>433</v>
      </c>
    </row>
    <row r="83" spans="3:3" x14ac:dyDescent="0.25">
      <c r="C83" s="43" t="s">
        <v>434</v>
      </c>
    </row>
    <row r="84" spans="3:3" x14ac:dyDescent="0.25">
      <c r="C84" s="43" t="s">
        <v>435</v>
      </c>
    </row>
    <row r="85" spans="3:3" x14ac:dyDescent="0.25">
      <c r="C85" s="43" t="s">
        <v>436</v>
      </c>
    </row>
    <row r="86" spans="3:3" x14ac:dyDescent="0.25">
      <c r="C86" s="43" t="s">
        <v>437</v>
      </c>
    </row>
    <row r="87" spans="3:3" x14ac:dyDescent="0.25">
      <c r="C87" s="43" t="s">
        <v>438</v>
      </c>
    </row>
    <row r="88" spans="3:3" x14ac:dyDescent="0.25">
      <c r="C88" s="43" t="s">
        <v>439</v>
      </c>
    </row>
    <row r="89" spans="3:3" x14ac:dyDescent="0.25">
      <c r="C89" s="43" t="s">
        <v>440</v>
      </c>
    </row>
    <row r="90" spans="3:3" x14ac:dyDescent="0.25">
      <c r="C90" s="43" t="s">
        <v>441</v>
      </c>
    </row>
    <row r="91" spans="3:3" x14ac:dyDescent="0.25">
      <c r="C91" s="43" t="s">
        <v>442</v>
      </c>
    </row>
    <row r="92" spans="3:3" x14ac:dyDescent="0.25">
      <c r="C92" s="43" t="s">
        <v>443</v>
      </c>
    </row>
    <row r="93" spans="3:3" x14ac:dyDescent="0.25">
      <c r="C93" s="43" t="s">
        <v>444</v>
      </c>
    </row>
    <row r="94" spans="3:3" x14ac:dyDescent="0.25">
      <c r="C94" s="43" t="s">
        <v>116</v>
      </c>
    </row>
    <row r="95" spans="3:3" x14ac:dyDescent="0.25">
      <c r="C95" s="43" t="s">
        <v>117</v>
      </c>
    </row>
    <row r="96" spans="3:3" x14ac:dyDescent="0.25">
      <c r="C96" s="43" t="s">
        <v>445</v>
      </c>
    </row>
    <row r="97" spans="3:3" x14ac:dyDescent="0.25">
      <c r="C97" s="43" t="s">
        <v>446</v>
      </c>
    </row>
    <row r="98" spans="3:3" x14ac:dyDescent="0.25">
      <c r="C98" s="43" t="s">
        <v>157</v>
      </c>
    </row>
    <row r="99" spans="3:3" x14ac:dyDescent="0.25">
      <c r="C99" s="43" t="s">
        <v>158</v>
      </c>
    </row>
    <row r="100" spans="3:3" x14ac:dyDescent="0.25">
      <c r="C100" s="43" t="s">
        <v>447</v>
      </c>
    </row>
    <row r="101" spans="3:3" x14ac:dyDescent="0.25">
      <c r="C101" s="43" t="s">
        <v>448</v>
      </c>
    </row>
    <row r="102" spans="3:3" x14ac:dyDescent="0.25">
      <c r="C102" s="43" t="s">
        <v>449</v>
      </c>
    </row>
    <row r="103" spans="3:3" x14ac:dyDescent="0.25">
      <c r="C103" s="43" t="s">
        <v>450</v>
      </c>
    </row>
    <row r="104" spans="3:3" x14ac:dyDescent="0.25">
      <c r="C104" s="43" t="s">
        <v>451</v>
      </c>
    </row>
    <row r="105" spans="3:3" x14ac:dyDescent="0.25">
      <c r="C105" s="43" t="s">
        <v>452</v>
      </c>
    </row>
    <row r="106" spans="3:3" x14ac:dyDescent="0.25">
      <c r="C106" s="43" t="s">
        <v>453</v>
      </c>
    </row>
    <row r="107" spans="3:3" x14ac:dyDescent="0.25">
      <c r="C107" s="43" t="s">
        <v>454</v>
      </c>
    </row>
    <row r="108" spans="3:3" x14ac:dyDescent="0.25">
      <c r="C108" s="43" t="s">
        <v>455</v>
      </c>
    </row>
    <row r="109" spans="3:3" x14ac:dyDescent="0.25">
      <c r="C109" s="43" t="s">
        <v>456</v>
      </c>
    </row>
    <row r="110" spans="3:3" x14ac:dyDescent="0.25">
      <c r="C110" s="43" t="s">
        <v>457</v>
      </c>
    </row>
    <row r="111" spans="3:3" x14ac:dyDescent="0.25">
      <c r="C111" s="43" t="s">
        <v>458</v>
      </c>
    </row>
    <row r="112" spans="3:3" x14ac:dyDescent="0.25">
      <c r="C112" s="43" t="s">
        <v>459</v>
      </c>
    </row>
    <row r="113" spans="3:3" x14ac:dyDescent="0.25">
      <c r="C113" s="43" t="s">
        <v>460</v>
      </c>
    </row>
    <row r="114" spans="3:3" x14ac:dyDescent="0.25">
      <c r="C114" s="43" t="s">
        <v>461</v>
      </c>
    </row>
    <row r="115" spans="3:3" x14ac:dyDescent="0.25">
      <c r="C115" s="43" t="s">
        <v>462</v>
      </c>
    </row>
    <row r="116" spans="3:3" x14ac:dyDescent="0.25">
      <c r="C116" s="43" t="s">
        <v>463</v>
      </c>
    </row>
    <row r="117" spans="3:3" x14ac:dyDescent="0.25">
      <c r="C117" s="43" t="s">
        <v>464</v>
      </c>
    </row>
    <row r="118" spans="3:3" x14ac:dyDescent="0.25">
      <c r="C118" s="43" t="s">
        <v>465</v>
      </c>
    </row>
    <row r="119" spans="3:3" x14ac:dyDescent="0.25">
      <c r="C119" s="43" t="s">
        <v>466</v>
      </c>
    </row>
    <row r="120" spans="3:3" x14ac:dyDescent="0.25">
      <c r="C120" s="43" t="s">
        <v>467</v>
      </c>
    </row>
    <row r="121" spans="3:3" x14ac:dyDescent="0.25">
      <c r="C121" s="43" t="s">
        <v>468</v>
      </c>
    </row>
    <row r="122" spans="3:3" x14ac:dyDescent="0.25">
      <c r="C122" s="43" t="s">
        <v>469</v>
      </c>
    </row>
    <row r="123" spans="3:3" x14ac:dyDescent="0.25">
      <c r="C123" s="43" t="s">
        <v>159</v>
      </c>
    </row>
    <row r="124" spans="3:3" x14ac:dyDescent="0.25">
      <c r="C124" s="43" t="s">
        <v>470</v>
      </c>
    </row>
    <row r="125" spans="3:3" x14ac:dyDescent="0.25">
      <c r="C125" s="43" t="s">
        <v>471</v>
      </c>
    </row>
    <row r="126" spans="3:3" x14ac:dyDescent="0.25">
      <c r="C126" s="43" t="s">
        <v>472</v>
      </c>
    </row>
    <row r="127" spans="3:3" x14ac:dyDescent="0.25">
      <c r="C127" s="43" t="s">
        <v>473</v>
      </c>
    </row>
    <row r="128" spans="3:3" x14ac:dyDescent="0.25">
      <c r="C128" s="43" t="s">
        <v>474</v>
      </c>
    </row>
    <row r="129" spans="3:3" x14ac:dyDescent="0.25">
      <c r="C129" s="43" t="s">
        <v>475</v>
      </c>
    </row>
    <row r="130" spans="3:3" x14ac:dyDescent="0.25">
      <c r="C130" s="43" t="s">
        <v>476</v>
      </c>
    </row>
    <row r="131" spans="3:3" x14ac:dyDescent="0.25">
      <c r="C131" s="43" t="s">
        <v>228</v>
      </c>
    </row>
    <row r="132" spans="3:3" x14ac:dyDescent="0.25">
      <c r="C132" s="43" t="s">
        <v>477</v>
      </c>
    </row>
    <row r="133" spans="3:3" x14ac:dyDescent="0.25">
      <c r="C133" s="43" t="s">
        <v>478</v>
      </c>
    </row>
    <row r="134" spans="3:3" x14ac:dyDescent="0.25">
      <c r="C134" s="43" t="s">
        <v>229</v>
      </c>
    </row>
    <row r="135" spans="3:3" x14ac:dyDescent="0.25">
      <c r="C135" s="43" t="s">
        <v>135</v>
      </c>
    </row>
    <row r="136" spans="3:3" x14ac:dyDescent="0.25">
      <c r="C136" s="43" t="s">
        <v>198</v>
      </c>
    </row>
    <row r="137" spans="3:3" x14ac:dyDescent="0.25">
      <c r="C137" s="43" t="s">
        <v>479</v>
      </c>
    </row>
    <row r="138" spans="3:3" x14ac:dyDescent="0.25">
      <c r="C138" s="43" t="s">
        <v>230</v>
      </c>
    </row>
    <row r="139" spans="3:3" x14ac:dyDescent="0.25">
      <c r="C139" s="43" t="s">
        <v>480</v>
      </c>
    </row>
    <row r="140" spans="3:3" x14ac:dyDescent="0.25">
      <c r="C140" s="43" t="s">
        <v>118</v>
      </c>
    </row>
    <row r="141" spans="3:3" x14ac:dyDescent="0.25">
      <c r="C141" s="43" t="s">
        <v>481</v>
      </c>
    </row>
    <row r="142" spans="3:3" x14ac:dyDescent="0.25">
      <c r="C142" s="43" t="s">
        <v>482</v>
      </c>
    </row>
    <row r="143" spans="3:3" x14ac:dyDescent="0.25">
      <c r="C143" s="43" t="s">
        <v>483</v>
      </c>
    </row>
    <row r="144" spans="3:3" x14ac:dyDescent="0.25">
      <c r="C144" s="43" t="s">
        <v>484</v>
      </c>
    </row>
    <row r="145" spans="3:3" x14ac:dyDescent="0.25">
      <c r="C145" s="43" t="s">
        <v>485</v>
      </c>
    </row>
    <row r="146" spans="3:3" x14ac:dyDescent="0.25">
      <c r="C146" s="43" t="s">
        <v>66</v>
      </c>
    </row>
    <row r="147" spans="3:3" x14ac:dyDescent="0.25">
      <c r="C147" s="43" t="s">
        <v>119</v>
      </c>
    </row>
    <row r="148" spans="3:3" x14ac:dyDescent="0.25">
      <c r="C148" s="43" t="s">
        <v>486</v>
      </c>
    </row>
    <row r="149" spans="3:3" x14ac:dyDescent="0.25">
      <c r="C149" s="43" t="s">
        <v>487</v>
      </c>
    </row>
    <row r="150" spans="3:3" x14ac:dyDescent="0.25">
      <c r="C150" s="43" t="s">
        <v>488</v>
      </c>
    </row>
    <row r="151" spans="3:3" x14ac:dyDescent="0.25">
      <c r="C151" s="43" t="s">
        <v>489</v>
      </c>
    </row>
    <row r="152" spans="3:3" x14ac:dyDescent="0.25">
      <c r="C152" s="43" t="s">
        <v>490</v>
      </c>
    </row>
    <row r="153" spans="3:3" x14ac:dyDescent="0.25">
      <c r="C153" s="43" t="s">
        <v>491</v>
      </c>
    </row>
    <row r="154" spans="3:3" x14ac:dyDescent="0.25">
      <c r="C154" s="43" t="s">
        <v>492</v>
      </c>
    </row>
    <row r="155" spans="3:3" x14ac:dyDescent="0.25">
      <c r="C155" s="43" t="s">
        <v>493</v>
      </c>
    </row>
    <row r="156" spans="3:3" x14ac:dyDescent="0.25">
      <c r="C156" s="43" t="s">
        <v>494</v>
      </c>
    </row>
    <row r="157" spans="3:3" x14ac:dyDescent="0.25">
      <c r="C157" s="43" t="s">
        <v>495</v>
      </c>
    </row>
    <row r="158" spans="3:3" x14ac:dyDescent="0.25">
      <c r="C158" s="43" t="s">
        <v>496</v>
      </c>
    </row>
    <row r="159" spans="3:3" x14ac:dyDescent="0.25">
      <c r="C159" s="43" t="s">
        <v>120</v>
      </c>
    </row>
    <row r="160" spans="3:3" x14ac:dyDescent="0.25">
      <c r="C160" s="43" t="s">
        <v>497</v>
      </c>
    </row>
    <row r="161" spans="3:3" x14ac:dyDescent="0.25">
      <c r="C161" s="43" t="s">
        <v>498</v>
      </c>
    </row>
    <row r="162" spans="3:3" x14ac:dyDescent="0.25">
      <c r="C162" s="43" t="s">
        <v>499</v>
      </c>
    </row>
    <row r="163" spans="3:3" x14ac:dyDescent="0.25">
      <c r="C163" s="43" t="s">
        <v>500</v>
      </c>
    </row>
    <row r="164" spans="3:3" x14ac:dyDescent="0.25">
      <c r="C164" s="43" t="s">
        <v>501</v>
      </c>
    </row>
    <row r="165" spans="3:3" x14ac:dyDescent="0.25">
      <c r="C165" s="43" t="s">
        <v>502</v>
      </c>
    </row>
    <row r="166" spans="3:3" x14ac:dyDescent="0.25">
      <c r="C166" s="43" t="s">
        <v>503</v>
      </c>
    </row>
    <row r="167" spans="3:3" x14ac:dyDescent="0.25">
      <c r="C167" s="43" t="s">
        <v>504</v>
      </c>
    </row>
    <row r="168" spans="3:3" x14ac:dyDescent="0.25">
      <c r="C168" s="43" t="s">
        <v>505</v>
      </c>
    </row>
    <row r="169" spans="3:3" x14ac:dyDescent="0.25">
      <c r="C169" s="43" t="s">
        <v>121</v>
      </c>
    </row>
    <row r="170" spans="3:3" x14ac:dyDescent="0.25">
      <c r="C170" s="43" t="s">
        <v>506</v>
      </c>
    </row>
    <row r="171" spans="3:3" x14ac:dyDescent="0.25">
      <c r="C171" s="43" t="s">
        <v>507</v>
      </c>
    </row>
    <row r="172" spans="3:3" x14ac:dyDescent="0.25">
      <c r="C172" s="43" t="s">
        <v>508</v>
      </c>
    </row>
    <row r="173" spans="3:3" x14ac:dyDescent="0.25">
      <c r="C173" s="43" t="s">
        <v>509</v>
      </c>
    </row>
    <row r="174" spans="3:3" x14ac:dyDescent="0.25">
      <c r="C174" s="43" t="s">
        <v>510</v>
      </c>
    </row>
    <row r="175" spans="3:3" x14ac:dyDescent="0.25">
      <c r="C175" s="43" t="s">
        <v>511</v>
      </c>
    </row>
    <row r="176" spans="3:3" x14ac:dyDescent="0.25">
      <c r="C176" s="43" t="s">
        <v>207</v>
      </c>
    </row>
    <row r="177" spans="3:3" x14ac:dyDescent="0.25">
      <c r="C177" s="43" t="s">
        <v>512</v>
      </c>
    </row>
    <row r="178" spans="3:3" x14ac:dyDescent="0.25">
      <c r="C178" s="43" t="s">
        <v>513</v>
      </c>
    </row>
    <row r="179" spans="3:3" x14ac:dyDescent="0.25">
      <c r="C179" s="43" t="s">
        <v>514</v>
      </c>
    </row>
    <row r="180" spans="3:3" x14ac:dyDescent="0.25">
      <c r="C180" s="43" t="s">
        <v>515</v>
      </c>
    </row>
    <row r="181" spans="3:3" x14ac:dyDescent="0.25">
      <c r="C181" s="43" t="s">
        <v>516</v>
      </c>
    </row>
    <row r="182" spans="3:3" x14ac:dyDescent="0.25">
      <c r="C182" s="43" t="s">
        <v>517</v>
      </c>
    </row>
    <row r="183" spans="3:3" x14ac:dyDescent="0.25">
      <c r="C183" s="43" t="s">
        <v>518</v>
      </c>
    </row>
    <row r="184" spans="3:3" x14ac:dyDescent="0.25">
      <c r="C184" s="43" t="s">
        <v>519</v>
      </c>
    </row>
    <row r="185" spans="3:3" x14ac:dyDescent="0.25">
      <c r="C185" s="43" t="s">
        <v>160</v>
      </c>
    </row>
    <row r="186" spans="3:3" x14ac:dyDescent="0.25">
      <c r="C186" s="43" t="s">
        <v>122</v>
      </c>
    </row>
    <row r="187" spans="3:3" x14ac:dyDescent="0.25">
      <c r="C187" s="43" t="s">
        <v>520</v>
      </c>
    </row>
    <row r="188" spans="3:3" x14ac:dyDescent="0.25">
      <c r="C188" s="43" t="s">
        <v>172</v>
      </c>
    </row>
    <row r="189" spans="3:3" x14ac:dyDescent="0.25">
      <c r="C189" s="43" t="s">
        <v>521</v>
      </c>
    </row>
    <row r="190" spans="3:3" x14ac:dyDescent="0.25">
      <c r="C190" s="43" t="s">
        <v>522</v>
      </c>
    </row>
    <row r="191" spans="3:3" x14ac:dyDescent="0.25">
      <c r="C191" s="43" t="s">
        <v>123</v>
      </c>
    </row>
    <row r="192" spans="3:3" x14ac:dyDescent="0.25">
      <c r="C192" s="43" t="s">
        <v>523</v>
      </c>
    </row>
    <row r="193" spans="3:3" x14ac:dyDescent="0.25">
      <c r="C193" s="43" t="s">
        <v>161</v>
      </c>
    </row>
    <row r="194" spans="3:3" x14ac:dyDescent="0.25">
      <c r="C194" s="43" t="s">
        <v>524</v>
      </c>
    </row>
    <row r="195" spans="3:3" x14ac:dyDescent="0.25">
      <c r="C195" s="43" t="s">
        <v>525</v>
      </c>
    </row>
    <row r="196" spans="3:3" x14ac:dyDescent="0.25">
      <c r="C196" s="43" t="s">
        <v>526</v>
      </c>
    </row>
    <row r="197" spans="3:3" x14ac:dyDescent="0.25">
      <c r="C197" s="43" t="s">
        <v>527</v>
      </c>
    </row>
    <row r="198" spans="3:3" x14ac:dyDescent="0.25">
      <c r="C198" s="43" t="s">
        <v>528</v>
      </c>
    </row>
    <row r="199" spans="3:3" x14ac:dyDescent="0.25">
      <c r="C199" s="43" t="s">
        <v>529</v>
      </c>
    </row>
    <row r="200" spans="3:3" x14ac:dyDescent="0.25">
      <c r="C200" s="43" t="s">
        <v>87</v>
      </c>
    </row>
    <row r="201" spans="3:3" x14ac:dyDescent="0.25">
      <c r="C201" s="43" t="s">
        <v>530</v>
      </c>
    </row>
    <row r="202" spans="3:3" x14ac:dyDescent="0.25">
      <c r="C202" s="43" t="s">
        <v>162</v>
      </c>
    </row>
    <row r="203" spans="3:3" x14ac:dyDescent="0.25">
      <c r="C203" s="43" t="s">
        <v>531</v>
      </c>
    </row>
    <row r="204" spans="3:3" x14ac:dyDescent="0.25">
      <c r="C204" s="43" t="s">
        <v>532</v>
      </c>
    </row>
    <row r="205" spans="3:3" x14ac:dyDescent="0.25">
      <c r="C205" s="43" t="s">
        <v>533</v>
      </c>
    </row>
    <row r="206" spans="3:3" x14ac:dyDescent="0.25">
      <c r="C206" s="43" t="s">
        <v>534</v>
      </c>
    </row>
    <row r="207" spans="3:3" x14ac:dyDescent="0.25">
      <c r="C207" s="43" t="s">
        <v>535</v>
      </c>
    </row>
    <row r="208" spans="3:3" x14ac:dyDescent="0.25">
      <c r="C208" s="43" t="s">
        <v>536</v>
      </c>
    </row>
    <row r="209" spans="3:3" x14ac:dyDescent="0.25">
      <c r="C209" s="43" t="s">
        <v>537</v>
      </c>
    </row>
    <row r="210" spans="3:3" x14ac:dyDescent="0.25">
      <c r="C210" s="43" t="s">
        <v>124</v>
      </c>
    </row>
    <row r="211" spans="3:3" x14ac:dyDescent="0.25">
      <c r="C211" s="43" t="s">
        <v>538</v>
      </c>
    </row>
    <row r="212" spans="3:3" x14ac:dyDescent="0.25">
      <c r="C212" s="43" t="s">
        <v>539</v>
      </c>
    </row>
    <row r="213" spans="3:3" x14ac:dyDescent="0.25">
      <c r="C213" s="43" t="s">
        <v>540</v>
      </c>
    </row>
    <row r="214" spans="3:3" x14ac:dyDescent="0.25">
      <c r="C214" s="43" t="s">
        <v>541</v>
      </c>
    </row>
    <row r="215" spans="3:3" x14ac:dyDescent="0.25">
      <c r="C215" s="43" t="s">
        <v>125</v>
      </c>
    </row>
    <row r="216" spans="3:3" x14ac:dyDescent="0.25">
      <c r="C216" s="43" t="s">
        <v>542</v>
      </c>
    </row>
    <row r="217" spans="3:3" x14ac:dyDescent="0.25">
      <c r="C217" s="43" t="s">
        <v>543</v>
      </c>
    </row>
    <row r="218" spans="3:3" x14ac:dyDescent="0.25">
      <c r="C218" s="43" t="s">
        <v>214</v>
      </c>
    </row>
    <row r="219" spans="3:3" x14ac:dyDescent="0.25">
      <c r="C219" s="43" t="s">
        <v>163</v>
      </c>
    </row>
    <row r="220" spans="3:3" x14ac:dyDescent="0.25">
      <c r="C220" s="43" t="s">
        <v>215</v>
      </c>
    </row>
    <row r="221" spans="3:3" x14ac:dyDescent="0.25">
      <c r="C221" s="43" t="s">
        <v>254</v>
      </c>
    </row>
    <row r="222" spans="3:3" x14ac:dyDescent="0.25">
      <c r="C222" s="43" t="s">
        <v>216</v>
      </c>
    </row>
    <row r="223" spans="3:3" x14ac:dyDescent="0.25">
      <c r="C223" s="43" t="s">
        <v>164</v>
      </c>
    </row>
    <row r="224" spans="3:3" x14ac:dyDescent="0.25">
      <c r="C224" s="43" t="s">
        <v>86</v>
      </c>
    </row>
    <row r="225" spans="3:3" x14ac:dyDescent="0.25">
      <c r="C225" s="43" t="s">
        <v>544</v>
      </c>
    </row>
    <row r="226" spans="3:3" x14ac:dyDescent="0.25">
      <c r="C226" s="43" t="s">
        <v>545</v>
      </c>
    </row>
    <row r="227" spans="3:3" x14ac:dyDescent="0.25">
      <c r="C227" s="43" t="s">
        <v>546</v>
      </c>
    </row>
    <row r="228" spans="3:3" x14ac:dyDescent="0.25">
      <c r="C228" s="43" t="s">
        <v>547</v>
      </c>
    </row>
    <row r="229" spans="3:3" x14ac:dyDescent="0.25">
      <c r="C229" s="43" t="s">
        <v>548</v>
      </c>
    </row>
    <row r="230" spans="3:3" x14ac:dyDescent="0.25">
      <c r="C230" s="43" t="s">
        <v>549</v>
      </c>
    </row>
    <row r="231" spans="3:3" x14ac:dyDescent="0.25">
      <c r="C231" s="43" t="s">
        <v>550</v>
      </c>
    </row>
    <row r="232" spans="3:3" x14ac:dyDescent="0.25">
      <c r="C232" s="43" t="s">
        <v>551</v>
      </c>
    </row>
    <row r="233" spans="3:3" x14ac:dyDescent="0.25">
      <c r="C233" s="43" t="s">
        <v>552</v>
      </c>
    </row>
    <row r="234" spans="3:3" x14ac:dyDescent="0.25">
      <c r="C234" s="43" t="s">
        <v>553</v>
      </c>
    </row>
    <row r="235" spans="3:3" x14ac:dyDescent="0.25">
      <c r="C235" s="43" t="s">
        <v>147</v>
      </c>
    </row>
    <row r="236" spans="3:3" x14ac:dyDescent="0.25">
      <c r="C236" s="43" t="s">
        <v>554</v>
      </c>
    </row>
    <row r="237" spans="3:3" x14ac:dyDescent="0.25">
      <c r="C237" s="43" t="s">
        <v>555</v>
      </c>
    </row>
    <row r="238" spans="3:3" x14ac:dyDescent="0.25">
      <c r="C238" s="43" t="s">
        <v>556</v>
      </c>
    </row>
    <row r="239" spans="3:3" x14ac:dyDescent="0.25">
      <c r="C239" s="43" t="s">
        <v>557</v>
      </c>
    </row>
    <row r="240" spans="3:3" x14ac:dyDescent="0.25">
      <c r="C240" s="43" t="s">
        <v>558</v>
      </c>
    </row>
    <row r="241" spans="3:3" x14ac:dyDescent="0.25">
      <c r="C241" s="43" t="s">
        <v>559</v>
      </c>
    </row>
    <row r="242" spans="3:3" x14ac:dyDescent="0.25">
      <c r="C242" s="43" t="s">
        <v>560</v>
      </c>
    </row>
    <row r="243" spans="3:3" x14ac:dyDescent="0.25">
      <c r="C243" s="43" t="s">
        <v>561</v>
      </c>
    </row>
    <row r="244" spans="3:3" x14ac:dyDescent="0.25">
      <c r="C244" s="43" t="s">
        <v>562</v>
      </c>
    </row>
    <row r="245" spans="3:3" x14ac:dyDescent="0.25">
      <c r="C245" s="43" t="s">
        <v>563</v>
      </c>
    </row>
    <row r="246" spans="3:3" x14ac:dyDescent="0.25">
      <c r="C246" s="43" t="s">
        <v>564</v>
      </c>
    </row>
    <row r="247" spans="3:3" x14ac:dyDescent="0.25">
      <c r="C247" s="43" t="s">
        <v>565</v>
      </c>
    </row>
    <row r="248" spans="3:3" x14ac:dyDescent="0.25">
      <c r="C248" s="43" t="s">
        <v>566</v>
      </c>
    </row>
    <row r="249" spans="3:3" x14ac:dyDescent="0.25">
      <c r="C249" s="43" t="s">
        <v>567</v>
      </c>
    </row>
    <row r="250" spans="3:3" x14ac:dyDescent="0.25">
      <c r="C250" s="43" t="s">
        <v>568</v>
      </c>
    </row>
    <row r="251" spans="3:3" x14ac:dyDescent="0.25">
      <c r="C251" s="43" t="s">
        <v>569</v>
      </c>
    </row>
    <row r="252" spans="3:3" x14ac:dyDescent="0.25">
      <c r="C252" s="43" t="s">
        <v>570</v>
      </c>
    </row>
    <row r="253" spans="3:3" x14ac:dyDescent="0.25">
      <c r="C253" s="43" t="s">
        <v>571</v>
      </c>
    </row>
    <row r="254" spans="3:3" x14ac:dyDescent="0.25">
      <c r="C254" s="43" t="s">
        <v>61</v>
      </c>
    </row>
    <row r="255" spans="3:3" x14ac:dyDescent="0.25">
      <c r="C255" s="43" t="s">
        <v>572</v>
      </c>
    </row>
    <row r="256" spans="3:3" x14ac:dyDescent="0.25">
      <c r="C256" s="43" t="s">
        <v>217</v>
      </c>
    </row>
    <row r="257" spans="3:3" x14ac:dyDescent="0.25">
      <c r="C257" s="43" t="s">
        <v>82</v>
      </c>
    </row>
    <row r="258" spans="3:3" x14ac:dyDescent="0.25">
      <c r="C258" s="43" t="s">
        <v>573</v>
      </c>
    </row>
    <row r="259" spans="3:3" x14ac:dyDescent="0.25">
      <c r="C259" s="43" t="s">
        <v>574</v>
      </c>
    </row>
    <row r="260" spans="3:3" x14ac:dyDescent="0.25">
      <c r="C260" s="43" t="s">
        <v>575</v>
      </c>
    </row>
    <row r="261" spans="3:3" x14ac:dyDescent="0.25">
      <c r="C261" s="43" t="s">
        <v>576</v>
      </c>
    </row>
    <row r="262" spans="3:3" x14ac:dyDescent="0.25">
      <c r="C262" s="43" t="s">
        <v>577</v>
      </c>
    </row>
    <row r="263" spans="3:3" x14ac:dyDescent="0.25">
      <c r="C263" s="43" t="s">
        <v>578</v>
      </c>
    </row>
    <row r="264" spans="3:3" x14ac:dyDescent="0.25">
      <c r="C264" s="43" t="s">
        <v>93</v>
      </c>
    </row>
    <row r="265" spans="3:3" x14ac:dyDescent="0.25">
      <c r="C265" s="43" t="s">
        <v>579</v>
      </c>
    </row>
    <row r="266" spans="3:3" x14ac:dyDescent="0.25">
      <c r="C266" s="43" t="s">
        <v>95</v>
      </c>
    </row>
    <row r="267" spans="3:3" x14ac:dyDescent="0.25">
      <c r="C267" s="43" t="s">
        <v>580</v>
      </c>
    </row>
    <row r="268" spans="3:3" x14ac:dyDescent="0.25">
      <c r="C268" s="43" t="s">
        <v>88</v>
      </c>
    </row>
    <row r="269" spans="3:3" x14ac:dyDescent="0.25">
      <c r="C269" s="43" t="s">
        <v>581</v>
      </c>
    </row>
    <row r="270" spans="3:3" x14ac:dyDescent="0.25">
      <c r="C270" s="43" t="s">
        <v>582</v>
      </c>
    </row>
    <row r="271" spans="3:3" x14ac:dyDescent="0.25">
      <c r="C271" s="43" t="s">
        <v>209</v>
      </c>
    </row>
    <row r="272" spans="3:3" x14ac:dyDescent="0.25">
      <c r="C272" s="43" t="s">
        <v>583</v>
      </c>
    </row>
    <row r="273" spans="3:3" x14ac:dyDescent="0.25">
      <c r="C273" s="43" t="s">
        <v>584</v>
      </c>
    </row>
    <row r="274" spans="3:3" x14ac:dyDescent="0.25">
      <c r="C274" s="43" t="s">
        <v>585</v>
      </c>
    </row>
    <row r="275" spans="3:3" x14ac:dyDescent="0.25">
      <c r="C275" s="43" t="s">
        <v>586</v>
      </c>
    </row>
    <row r="276" spans="3:3" x14ac:dyDescent="0.25">
      <c r="C276" s="43" t="s">
        <v>587</v>
      </c>
    </row>
    <row r="277" spans="3:3" x14ac:dyDescent="0.25">
      <c r="C277" s="43" t="s">
        <v>588</v>
      </c>
    </row>
    <row r="278" spans="3:3" x14ac:dyDescent="0.25">
      <c r="C278" s="43" t="s">
        <v>589</v>
      </c>
    </row>
    <row r="279" spans="3:3" x14ac:dyDescent="0.25">
      <c r="C279" s="43" t="s">
        <v>590</v>
      </c>
    </row>
    <row r="280" spans="3:3" x14ac:dyDescent="0.25">
      <c r="C280" s="43" t="s">
        <v>591</v>
      </c>
    </row>
    <row r="281" spans="3:3" x14ac:dyDescent="0.25">
      <c r="C281" s="43" t="s">
        <v>592</v>
      </c>
    </row>
    <row r="282" spans="3:3" x14ac:dyDescent="0.25">
      <c r="C282" s="43" t="s">
        <v>131</v>
      </c>
    </row>
    <row r="283" spans="3:3" x14ac:dyDescent="0.25">
      <c r="C283" s="43" t="s">
        <v>208</v>
      </c>
    </row>
    <row r="284" spans="3:3" x14ac:dyDescent="0.25">
      <c r="C284" s="43" t="s">
        <v>593</v>
      </c>
    </row>
    <row r="285" spans="3:3" x14ac:dyDescent="0.25">
      <c r="C285" s="43" t="s">
        <v>97</v>
      </c>
    </row>
    <row r="286" spans="3:3" x14ac:dyDescent="0.25">
      <c r="C286" s="43" t="s">
        <v>211</v>
      </c>
    </row>
    <row r="287" spans="3:3" x14ac:dyDescent="0.25">
      <c r="C287" s="43" t="s">
        <v>594</v>
      </c>
    </row>
    <row r="288" spans="3:3" x14ac:dyDescent="0.25">
      <c r="C288" s="43" t="s">
        <v>595</v>
      </c>
    </row>
    <row r="289" spans="3:3" x14ac:dyDescent="0.25">
      <c r="C289" s="43" t="s">
        <v>596</v>
      </c>
    </row>
    <row r="290" spans="3:3" x14ac:dyDescent="0.25">
      <c r="C290" s="43" t="s">
        <v>597</v>
      </c>
    </row>
    <row r="291" spans="3:3" x14ac:dyDescent="0.25">
      <c r="C291" s="43" t="s">
        <v>598</v>
      </c>
    </row>
    <row r="292" spans="3:3" x14ac:dyDescent="0.25">
      <c r="C292" s="43" t="s">
        <v>599</v>
      </c>
    </row>
    <row r="293" spans="3:3" x14ac:dyDescent="0.25">
      <c r="C293" s="43" t="s">
        <v>600</v>
      </c>
    </row>
    <row r="294" spans="3:3" x14ac:dyDescent="0.25">
      <c r="C294" s="43" t="s">
        <v>601</v>
      </c>
    </row>
    <row r="295" spans="3:3" x14ac:dyDescent="0.25">
      <c r="C295" s="43" t="s">
        <v>602</v>
      </c>
    </row>
    <row r="296" spans="3:3" x14ac:dyDescent="0.25">
      <c r="C296" s="43" t="s">
        <v>603</v>
      </c>
    </row>
    <row r="297" spans="3:3" x14ac:dyDescent="0.25">
      <c r="C297" s="43" t="s">
        <v>604</v>
      </c>
    </row>
    <row r="298" spans="3:3" x14ac:dyDescent="0.25">
      <c r="C298" s="43" t="s">
        <v>605</v>
      </c>
    </row>
    <row r="299" spans="3:3" x14ac:dyDescent="0.25">
      <c r="C299" s="43" t="s">
        <v>606</v>
      </c>
    </row>
    <row r="300" spans="3:3" x14ac:dyDescent="0.25">
      <c r="C300" s="43" t="s">
        <v>607</v>
      </c>
    </row>
    <row r="301" spans="3:3" x14ac:dyDescent="0.25">
      <c r="C301" s="43" t="s">
        <v>608</v>
      </c>
    </row>
    <row r="302" spans="3:3" x14ac:dyDescent="0.25">
      <c r="C302" s="43" t="s">
        <v>165</v>
      </c>
    </row>
    <row r="303" spans="3:3" x14ac:dyDescent="0.25">
      <c r="C303" s="43" t="s">
        <v>609</v>
      </c>
    </row>
    <row r="304" spans="3:3" x14ac:dyDescent="0.25">
      <c r="C304" s="43" t="s">
        <v>610</v>
      </c>
    </row>
    <row r="305" spans="3:3" x14ac:dyDescent="0.25">
      <c r="C305" s="43" t="s">
        <v>611</v>
      </c>
    </row>
    <row r="306" spans="3:3" x14ac:dyDescent="0.25">
      <c r="C306" s="43" t="s">
        <v>612</v>
      </c>
    </row>
    <row r="307" spans="3:3" x14ac:dyDescent="0.25">
      <c r="C307" s="43" t="s">
        <v>613</v>
      </c>
    </row>
    <row r="308" spans="3:3" x14ac:dyDescent="0.25">
      <c r="C308" s="43" t="s">
        <v>614</v>
      </c>
    </row>
    <row r="309" spans="3:3" x14ac:dyDescent="0.25">
      <c r="C309" s="43" t="s">
        <v>615</v>
      </c>
    </row>
    <row r="310" spans="3:3" x14ac:dyDescent="0.25">
      <c r="C310" s="43" t="s">
        <v>616</v>
      </c>
    </row>
    <row r="311" spans="3:3" x14ac:dyDescent="0.25">
      <c r="C311" s="43" t="s">
        <v>617</v>
      </c>
    </row>
    <row r="312" spans="3:3" x14ac:dyDescent="0.25">
      <c r="C312" s="43" t="s">
        <v>166</v>
      </c>
    </row>
    <row r="313" spans="3:3" x14ac:dyDescent="0.25">
      <c r="C313" s="43" t="s">
        <v>71</v>
      </c>
    </row>
    <row r="314" spans="3:3" x14ac:dyDescent="0.25">
      <c r="C314" s="43" t="s">
        <v>618</v>
      </c>
    </row>
    <row r="315" spans="3:3" x14ac:dyDescent="0.25">
      <c r="C315" s="43" t="s">
        <v>619</v>
      </c>
    </row>
    <row r="316" spans="3:3" x14ac:dyDescent="0.25">
      <c r="C316" s="43" t="s">
        <v>620</v>
      </c>
    </row>
    <row r="317" spans="3:3" x14ac:dyDescent="0.25">
      <c r="C317" s="43" t="s">
        <v>621</v>
      </c>
    </row>
    <row r="318" spans="3:3" x14ac:dyDescent="0.25">
      <c r="C318" s="43" t="s">
        <v>622</v>
      </c>
    </row>
    <row r="319" spans="3:3" x14ac:dyDescent="0.25">
      <c r="C319" s="43" t="s">
        <v>623</v>
      </c>
    </row>
    <row r="320" spans="3:3" x14ac:dyDescent="0.25">
      <c r="C320" s="43" t="s">
        <v>203</v>
      </c>
    </row>
    <row r="321" spans="3:3" x14ac:dyDescent="0.25">
      <c r="C321" s="43" t="s">
        <v>204</v>
      </c>
    </row>
    <row r="322" spans="3:3" x14ac:dyDescent="0.25">
      <c r="C322" s="43" t="s">
        <v>65</v>
      </c>
    </row>
    <row r="323" spans="3:3" x14ac:dyDescent="0.25">
      <c r="C323" s="43" t="s">
        <v>624</v>
      </c>
    </row>
    <row r="324" spans="3:3" x14ac:dyDescent="0.25">
      <c r="C324" s="43" t="s">
        <v>625</v>
      </c>
    </row>
    <row r="325" spans="3:3" x14ac:dyDescent="0.25">
      <c r="C325" s="43" t="s">
        <v>626</v>
      </c>
    </row>
    <row r="326" spans="3:3" x14ac:dyDescent="0.25">
      <c r="C326" s="43" t="s">
        <v>627</v>
      </c>
    </row>
    <row r="327" spans="3:3" x14ac:dyDescent="0.25">
      <c r="C327" s="43" t="s">
        <v>628</v>
      </c>
    </row>
    <row r="328" spans="3:3" x14ac:dyDescent="0.25">
      <c r="C328" s="43" t="s">
        <v>629</v>
      </c>
    </row>
    <row r="329" spans="3:3" x14ac:dyDescent="0.25">
      <c r="C329" s="43" t="s">
        <v>630</v>
      </c>
    </row>
    <row r="330" spans="3:3" x14ac:dyDescent="0.25">
      <c r="C330" s="43" t="s">
        <v>631</v>
      </c>
    </row>
    <row r="331" spans="3:3" x14ac:dyDescent="0.25">
      <c r="C331" s="43" t="s">
        <v>632</v>
      </c>
    </row>
    <row r="332" spans="3:3" x14ac:dyDescent="0.25">
      <c r="C332" s="43" t="s">
        <v>633</v>
      </c>
    </row>
    <row r="333" spans="3:3" x14ac:dyDescent="0.25">
      <c r="C333" s="43" t="s">
        <v>634</v>
      </c>
    </row>
    <row r="334" spans="3:3" x14ac:dyDescent="0.25">
      <c r="C334" s="43" t="s">
        <v>635</v>
      </c>
    </row>
    <row r="335" spans="3:3" x14ac:dyDescent="0.25">
      <c r="C335" s="43" t="s">
        <v>636</v>
      </c>
    </row>
    <row r="336" spans="3:3" x14ac:dyDescent="0.25">
      <c r="C336" s="43" t="s">
        <v>637</v>
      </c>
    </row>
    <row r="337" spans="3:3" x14ac:dyDescent="0.25">
      <c r="C337" s="43" t="s">
        <v>638</v>
      </c>
    </row>
    <row r="338" spans="3:3" x14ac:dyDescent="0.25">
      <c r="C338" s="43" t="s">
        <v>639</v>
      </c>
    </row>
    <row r="339" spans="3:3" x14ac:dyDescent="0.25">
      <c r="C339" s="43" t="s">
        <v>72</v>
      </c>
    </row>
    <row r="340" spans="3:3" x14ac:dyDescent="0.25">
      <c r="C340" s="43" t="s">
        <v>640</v>
      </c>
    </row>
    <row r="341" spans="3:3" x14ac:dyDescent="0.25">
      <c r="C341" s="43" t="s">
        <v>60</v>
      </c>
    </row>
    <row r="342" spans="3:3" x14ac:dyDescent="0.25">
      <c r="C342" s="43" t="s">
        <v>246</v>
      </c>
    </row>
    <row r="343" spans="3:3" x14ac:dyDescent="0.25">
      <c r="C343" s="43" t="s">
        <v>641</v>
      </c>
    </row>
    <row r="344" spans="3:3" x14ac:dyDescent="0.25">
      <c r="C344" s="43" t="s">
        <v>199</v>
      </c>
    </row>
    <row r="345" spans="3:3" x14ac:dyDescent="0.25">
      <c r="C345" s="43" t="s">
        <v>75</v>
      </c>
    </row>
    <row r="346" spans="3:3" x14ac:dyDescent="0.25">
      <c r="C346" s="43" t="s">
        <v>261</v>
      </c>
    </row>
    <row r="347" spans="3:3" x14ac:dyDescent="0.25">
      <c r="C347" s="43" t="s">
        <v>642</v>
      </c>
    </row>
    <row r="348" spans="3:3" x14ac:dyDescent="0.25">
      <c r="C348" s="43" t="s">
        <v>643</v>
      </c>
    </row>
    <row r="349" spans="3:3" x14ac:dyDescent="0.25">
      <c r="C349" s="43" t="s">
        <v>644</v>
      </c>
    </row>
    <row r="350" spans="3:3" x14ac:dyDescent="0.25">
      <c r="C350" s="43" t="s">
        <v>645</v>
      </c>
    </row>
    <row r="351" spans="3:3" x14ac:dyDescent="0.25">
      <c r="C351" s="43" t="s">
        <v>646</v>
      </c>
    </row>
    <row r="352" spans="3:3" x14ac:dyDescent="0.25">
      <c r="C352" s="43" t="s">
        <v>647</v>
      </c>
    </row>
    <row r="353" spans="3:3" x14ac:dyDescent="0.25">
      <c r="C353" s="43" t="s">
        <v>648</v>
      </c>
    </row>
    <row r="354" spans="3:3" x14ac:dyDescent="0.25">
      <c r="C354" s="43" t="s">
        <v>649</v>
      </c>
    </row>
    <row r="355" spans="3:3" x14ac:dyDescent="0.25">
      <c r="C355" s="43" t="s">
        <v>650</v>
      </c>
    </row>
    <row r="356" spans="3:3" x14ac:dyDescent="0.25">
      <c r="C356" s="43" t="s">
        <v>651</v>
      </c>
    </row>
    <row r="357" spans="3:3" x14ac:dyDescent="0.25">
      <c r="C357" s="43" t="s">
        <v>652</v>
      </c>
    </row>
    <row r="358" spans="3:3" x14ac:dyDescent="0.25">
      <c r="C358" s="43" t="s">
        <v>653</v>
      </c>
    </row>
    <row r="359" spans="3:3" x14ac:dyDescent="0.25">
      <c r="C359" s="43" t="s">
        <v>654</v>
      </c>
    </row>
    <row r="360" spans="3:3" x14ac:dyDescent="0.25">
      <c r="C360" s="43" t="s">
        <v>655</v>
      </c>
    </row>
    <row r="361" spans="3:3" x14ac:dyDescent="0.25">
      <c r="C361" s="43" t="s">
        <v>656</v>
      </c>
    </row>
    <row r="362" spans="3:3" x14ac:dyDescent="0.25">
      <c r="C362" s="43" t="s">
        <v>657</v>
      </c>
    </row>
    <row r="363" spans="3:3" x14ac:dyDescent="0.25">
      <c r="C363" s="43" t="s">
        <v>658</v>
      </c>
    </row>
    <row r="364" spans="3:3" x14ac:dyDescent="0.25">
      <c r="C364" s="43" t="s">
        <v>659</v>
      </c>
    </row>
    <row r="365" spans="3:3" x14ac:dyDescent="0.25">
      <c r="C365" s="43" t="s">
        <v>167</v>
      </c>
    </row>
    <row r="366" spans="3:3" x14ac:dyDescent="0.25">
      <c r="C366" s="43" t="s">
        <v>660</v>
      </c>
    </row>
    <row r="367" spans="3:3" x14ac:dyDescent="0.25">
      <c r="C367" s="43" t="s">
        <v>661</v>
      </c>
    </row>
    <row r="368" spans="3:3" x14ac:dyDescent="0.25">
      <c r="C368" s="43" t="s">
        <v>662</v>
      </c>
    </row>
    <row r="369" spans="3:3" x14ac:dyDescent="0.25">
      <c r="C369" s="43" t="s">
        <v>663</v>
      </c>
    </row>
    <row r="370" spans="3:3" x14ac:dyDescent="0.25">
      <c r="C370" s="43" t="s">
        <v>664</v>
      </c>
    </row>
    <row r="371" spans="3:3" x14ac:dyDescent="0.25">
      <c r="C371" s="43" t="s">
        <v>665</v>
      </c>
    </row>
    <row r="372" spans="3:3" x14ac:dyDescent="0.25">
      <c r="C372" s="43" t="s">
        <v>666</v>
      </c>
    </row>
    <row r="373" spans="3:3" x14ac:dyDescent="0.25">
      <c r="C373" s="43" t="s">
        <v>667</v>
      </c>
    </row>
    <row r="374" spans="3:3" x14ac:dyDescent="0.25">
      <c r="C374" s="43" t="s">
        <v>668</v>
      </c>
    </row>
    <row r="375" spans="3:3" x14ac:dyDescent="0.25">
      <c r="C375" s="43" t="s">
        <v>669</v>
      </c>
    </row>
    <row r="376" spans="3:3" x14ac:dyDescent="0.25">
      <c r="C376" s="43" t="s">
        <v>670</v>
      </c>
    </row>
    <row r="377" spans="3:3" x14ac:dyDescent="0.25">
      <c r="C377" s="43" t="s">
        <v>671</v>
      </c>
    </row>
    <row r="378" spans="3:3" x14ac:dyDescent="0.25">
      <c r="C378" s="43" t="s">
        <v>672</v>
      </c>
    </row>
    <row r="379" spans="3:3" x14ac:dyDescent="0.25">
      <c r="C379" s="43" t="s">
        <v>673</v>
      </c>
    </row>
    <row r="380" spans="3:3" x14ac:dyDescent="0.25">
      <c r="C380" s="43" t="s">
        <v>674</v>
      </c>
    </row>
    <row r="381" spans="3:3" x14ac:dyDescent="0.25">
      <c r="C381" s="43" t="s">
        <v>675</v>
      </c>
    </row>
    <row r="382" spans="3:3" x14ac:dyDescent="0.25">
      <c r="C382" s="43" t="s">
        <v>676</v>
      </c>
    </row>
    <row r="383" spans="3:3" x14ac:dyDescent="0.25">
      <c r="C383" s="43" t="s">
        <v>677</v>
      </c>
    </row>
    <row r="384" spans="3:3" x14ac:dyDescent="0.25">
      <c r="C384" s="43" t="s">
        <v>678</v>
      </c>
    </row>
    <row r="385" spans="3:3" x14ac:dyDescent="0.25">
      <c r="C385" s="43" t="s">
        <v>679</v>
      </c>
    </row>
    <row r="386" spans="3:3" x14ac:dyDescent="0.25">
      <c r="C386" s="43" t="s">
        <v>200</v>
      </c>
    </row>
    <row r="387" spans="3:3" x14ac:dyDescent="0.25">
      <c r="C387" s="43" t="s">
        <v>680</v>
      </c>
    </row>
    <row r="388" spans="3:3" x14ac:dyDescent="0.25">
      <c r="C388" s="43" t="s">
        <v>681</v>
      </c>
    </row>
    <row r="389" spans="3:3" x14ac:dyDescent="0.25">
      <c r="C389" s="43" t="s">
        <v>682</v>
      </c>
    </row>
    <row r="390" spans="3:3" x14ac:dyDescent="0.25">
      <c r="C390" s="43" t="s">
        <v>683</v>
      </c>
    </row>
    <row r="391" spans="3:3" x14ac:dyDescent="0.25">
      <c r="C391" s="43" t="s">
        <v>684</v>
      </c>
    </row>
    <row r="392" spans="3:3" x14ac:dyDescent="0.25">
      <c r="C392" s="43" t="s">
        <v>685</v>
      </c>
    </row>
    <row r="393" spans="3:3" x14ac:dyDescent="0.25">
      <c r="C393" s="43" t="s">
        <v>686</v>
      </c>
    </row>
    <row r="394" spans="3:3" x14ac:dyDescent="0.25">
      <c r="C394" s="43" t="s">
        <v>687</v>
      </c>
    </row>
    <row r="395" spans="3:3" x14ac:dyDescent="0.25">
      <c r="C395" s="43" t="s">
        <v>688</v>
      </c>
    </row>
    <row r="396" spans="3:3" x14ac:dyDescent="0.25">
      <c r="C396" s="43" t="s">
        <v>689</v>
      </c>
    </row>
    <row r="397" spans="3:3" x14ac:dyDescent="0.25">
      <c r="C397" s="43" t="s">
        <v>146</v>
      </c>
    </row>
    <row r="398" spans="3:3" x14ac:dyDescent="0.25">
      <c r="C398" s="43" t="s">
        <v>690</v>
      </c>
    </row>
    <row r="399" spans="3:3" x14ac:dyDescent="0.25">
      <c r="C399" s="43" t="s">
        <v>691</v>
      </c>
    </row>
    <row r="400" spans="3:3" x14ac:dyDescent="0.25">
      <c r="C400" s="43" t="s">
        <v>692</v>
      </c>
    </row>
    <row r="401" spans="3:3" x14ac:dyDescent="0.25">
      <c r="C401" s="43" t="s">
        <v>693</v>
      </c>
    </row>
    <row r="402" spans="3:3" x14ac:dyDescent="0.25">
      <c r="C402" s="43" t="s">
        <v>694</v>
      </c>
    </row>
    <row r="403" spans="3:3" x14ac:dyDescent="0.25">
      <c r="C403" s="43" t="s">
        <v>695</v>
      </c>
    </row>
    <row r="404" spans="3:3" x14ac:dyDescent="0.25">
      <c r="C404" s="43" t="s">
        <v>696</v>
      </c>
    </row>
    <row r="405" spans="3:3" x14ac:dyDescent="0.25">
      <c r="C405" s="43" t="s">
        <v>697</v>
      </c>
    </row>
    <row r="406" spans="3:3" x14ac:dyDescent="0.25">
      <c r="C406" s="43" t="s">
        <v>698</v>
      </c>
    </row>
    <row r="407" spans="3:3" x14ac:dyDescent="0.25">
      <c r="C407" s="43" t="s">
        <v>699</v>
      </c>
    </row>
    <row r="408" spans="3:3" x14ac:dyDescent="0.25">
      <c r="C408" s="43" t="s">
        <v>700</v>
      </c>
    </row>
    <row r="409" spans="3:3" x14ac:dyDescent="0.25">
      <c r="C409" s="43" t="s">
        <v>701</v>
      </c>
    </row>
    <row r="410" spans="3:3" x14ac:dyDescent="0.25">
      <c r="C410" s="43" t="s">
        <v>702</v>
      </c>
    </row>
    <row r="411" spans="3:3" x14ac:dyDescent="0.25">
      <c r="C411" s="43" t="s">
        <v>703</v>
      </c>
    </row>
    <row r="412" spans="3:3" x14ac:dyDescent="0.25">
      <c r="C412" s="43" t="s">
        <v>704</v>
      </c>
    </row>
    <row r="413" spans="3:3" x14ac:dyDescent="0.25">
      <c r="C413" s="43" t="s">
        <v>705</v>
      </c>
    </row>
    <row r="414" spans="3:3" x14ac:dyDescent="0.25">
      <c r="C414" s="43" t="s">
        <v>706</v>
      </c>
    </row>
    <row r="415" spans="3:3" x14ac:dyDescent="0.25">
      <c r="C415" s="43" t="s">
        <v>707</v>
      </c>
    </row>
    <row r="416" spans="3:3" x14ac:dyDescent="0.25">
      <c r="C416" s="43" t="s">
        <v>708</v>
      </c>
    </row>
    <row r="417" spans="3:3" x14ac:dyDescent="0.25">
      <c r="C417" s="43" t="s">
        <v>709</v>
      </c>
    </row>
    <row r="418" spans="3:3" x14ac:dyDescent="0.25">
      <c r="C418" s="43" t="s">
        <v>710</v>
      </c>
    </row>
    <row r="419" spans="3:3" x14ac:dyDescent="0.25">
      <c r="C419" s="43" t="s">
        <v>711</v>
      </c>
    </row>
    <row r="420" spans="3:3" x14ac:dyDescent="0.25">
      <c r="C420" s="43" t="s">
        <v>73</v>
      </c>
    </row>
    <row r="421" spans="3:3" x14ac:dyDescent="0.25">
      <c r="C421" s="43" t="s">
        <v>712</v>
      </c>
    </row>
    <row r="422" spans="3:3" x14ac:dyDescent="0.25">
      <c r="C422" s="43" t="s">
        <v>713</v>
      </c>
    </row>
    <row r="423" spans="3:3" x14ac:dyDescent="0.25">
      <c r="C423" s="43" t="s">
        <v>714</v>
      </c>
    </row>
    <row r="424" spans="3:3" x14ac:dyDescent="0.25">
      <c r="C424" s="43" t="s">
        <v>715</v>
      </c>
    </row>
    <row r="425" spans="3:3" x14ac:dyDescent="0.25">
      <c r="C425" s="43" t="s">
        <v>716</v>
      </c>
    </row>
    <row r="426" spans="3:3" x14ac:dyDescent="0.25">
      <c r="C426" s="43" t="s">
        <v>717</v>
      </c>
    </row>
    <row r="427" spans="3:3" x14ac:dyDescent="0.25">
      <c r="C427" s="43" t="s">
        <v>718</v>
      </c>
    </row>
    <row r="428" spans="3:3" x14ac:dyDescent="0.25">
      <c r="C428" s="43" t="s">
        <v>719</v>
      </c>
    </row>
    <row r="429" spans="3:3" x14ac:dyDescent="0.25">
      <c r="C429" s="43" t="s">
        <v>143</v>
      </c>
    </row>
    <row r="430" spans="3:3" x14ac:dyDescent="0.25">
      <c r="C430" s="43" t="s">
        <v>720</v>
      </c>
    </row>
    <row r="431" spans="3:3" x14ac:dyDescent="0.25">
      <c r="C431" s="43" t="s">
        <v>721</v>
      </c>
    </row>
    <row r="432" spans="3:3" x14ac:dyDescent="0.25">
      <c r="C432" s="43" t="s">
        <v>722</v>
      </c>
    </row>
    <row r="433" spans="3:3" x14ac:dyDescent="0.25">
      <c r="C433" s="43" t="s">
        <v>188</v>
      </c>
    </row>
    <row r="434" spans="3:3" x14ac:dyDescent="0.25">
      <c r="C434" s="43" t="s">
        <v>189</v>
      </c>
    </row>
    <row r="435" spans="3:3" x14ac:dyDescent="0.25">
      <c r="C435" s="43" t="s">
        <v>723</v>
      </c>
    </row>
    <row r="436" spans="3:3" x14ac:dyDescent="0.25">
      <c r="C436" s="43" t="s">
        <v>724</v>
      </c>
    </row>
    <row r="437" spans="3:3" x14ac:dyDescent="0.25">
      <c r="C437" s="43" t="s">
        <v>85</v>
      </c>
    </row>
    <row r="438" spans="3:3" x14ac:dyDescent="0.25">
      <c r="C438" s="43" t="s">
        <v>725</v>
      </c>
    </row>
    <row r="439" spans="3:3" x14ac:dyDescent="0.25">
      <c r="C439" s="43" t="s">
        <v>144</v>
      </c>
    </row>
    <row r="440" spans="3:3" x14ac:dyDescent="0.25">
      <c r="C440" s="43" t="s">
        <v>726</v>
      </c>
    </row>
    <row r="441" spans="3:3" x14ac:dyDescent="0.25">
      <c r="C441" s="43" t="s">
        <v>727</v>
      </c>
    </row>
    <row r="442" spans="3:3" x14ac:dyDescent="0.25">
      <c r="C442" s="43" t="s">
        <v>728</v>
      </c>
    </row>
    <row r="443" spans="3:3" x14ac:dyDescent="0.25">
      <c r="C443" s="43" t="s">
        <v>729</v>
      </c>
    </row>
    <row r="444" spans="3:3" x14ac:dyDescent="0.25">
      <c r="C444" s="43" t="s">
        <v>730</v>
      </c>
    </row>
    <row r="445" spans="3:3" x14ac:dyDescent="0.25">
      <c r="C445" s="43" t="s">
        <v>731</v>
      </c>
    </row>
    <row r="446" spans="3:3" x14ac:dyDescent="0.25">
      <c r="C446" s="43" t="s">
        <v>732</v>
      </c>
    </row>
    <row r="447" spans="3:3" x14ac:dyDescent="0.25">
      <c r="C447" s="43" t="s">
        <v>733</v>
      </c>
    </row>
    <row r="448" spans="3:3" x14ac:dyDescent="0.25">
      <c r="C448" s="43" t="s">
        <v>734</v>
      </c>
    </row>
    <row r="449" spans="3:3" x14ac:dyDescent="0.25">
      <c r="C449" s="43" t="s">
        <v>247</v>
      </c>
    </row>
    <row r="450" spans="3:3" x14ac:dyDescent="0.25">
      <c r="C450" s="43" t="s">
        <v>735</v>
      </c>
    </row>
    <row r="451" spans="3:3" x14ac:dyDescent="0.25">
      <c r="C451" s="43" t="s">
        <v>148</v>
      </c>
    </row>
    <row r="452" spans="3:3" x14ac:dyDescent="0.25">
      <c r="C452" s="43" t="s">
        <v>736</v>
      </c>
    </row>
    <row r="453" spans="3:3" x14ac:dyDescent="0.25">
      <c r="C453" s="43" t="s">
        <v>80</v>
      </c>
    </row>
    <row r="454" spans="3:3" x14ac:dyDescent="0.25">
      <c r="C454" s="43" t="s">
        <v>59</v>
      </c>
    </row>
    <row r="455" spans="3:3" x14ac:dyDescent="0.25">
      <c r="C455" s="43" t="s">
        <v>79</v>
      </c>
    </row>
    <row r="456" spans="3:3" x14ac:dyDescent="0.25">
      <c r="C456" s="43" t="s">
        <v>150</v>
      </c>
    </row>
    <row r="457" spans="3:3" x14ac:dyDescent="0.25">
      <c r="C457" s="43" t="s">
        <v>737</v>
      </c>
    </row>
    <row r="458" spans="3:3" x14ac:dyDescent="0.25">
      <c r="C458" s="43" t="s">
        <v>738</v>
      </c>
    </row>
    <row r="459" spans="3:3" x14ac:dyDescent="0.25">
      <c r="C459" s="43" t="s">
        <v>739</v>
      </c>
    </row>
    <row r="460" spans="3:3" x14ac:dyDescent="0.25">
      <c r="C460" s="43" t="s">
        <v>740</v>
      </c>
    </row>
    <row r="461" spans="3:3" x14ac:dyDescent="0.25">
      <c r="C461" s="43" t="s">
        <v>741</v>
      </c>
    </row>
    <row r="462" spans="3:3" x14ac:dyDescent="0.25">
      <c r="C462" s="43" t="s">
        <v>742</v>
      </c>
    </row>
    <row r="463" spans="3:3" x14ac:dyDescent="0.25">
      <c r="C463" s="43" t="s">
        <v>743</v>
      </c>
    </row>
    <row r="464" spans="3:3" x14ac:dyDescent="0.25">
      <c r="C464" s="43" t="s">
        <v>744</v>
      </c>
    </row>
    <row r="465" spans="3:3" x14ac:dyDescent="0.25">
      <c r="C465" s="43" t="s">
        <v>745</v>
      </c>
    </row>
    <row r="466" spans="3:3" x14ac:dyDescent="0.25">
      <c r="C466" s="43" t="s">
        <v>746</v>
      </c>
    </row>
    <row r="467" spans="3:3" x14ac:dyDescent="0.25">
      <c r="C467" s="43" t="s">
        <v>149</v>
      </c>
    </row>
    <row r="468" spans="3:3" x14ac:dyDescent="0.25">
      <c r="C468" s="43" t="s">
        <v>747</v>
      </c>
    </row>
    <row r="469" spans="3:3" x14ac:dyDescent="0.25">
      <c r="C469" s="43" t="s">
        <v>748</v>
      </c>
    </row>
    <row r="470" spans="3:3" x14ac:dyDescent="0.25">
      <c r="C470" s="43" t="s">
        <v>749</v>
      </c>
    </row>
    <row r="471" spans="3:3" x14ac:dyDescent="0.25">
      <c r="C471" s="43" t="s">
        <v>750</v>
      </c>
    </row>
    <row r="472" spans="3:3" x14ac:dyDescent="0.25">
      <c r="C472" s="43" t="s">
        <v>751</v>
      </c>
    </row>
    <row r="473" spans="3:3" x14ac:dyDescent="0.25">
      <c r="C473" s="43" t="s">
        <v>752</v>
      </c>
    </row>
    <row r="474" spans="3:3" x14ac:dyDescent="0.25">
      <c r="C474" s="43" t="s">
        <v>753</v>
      </c>
    </row>
    <row r="475" spans="3:3" x14ac:dyDescent="0.25">
      <c r="C475" s="43" t="s">
        <v>754</v>
      </c>
    </row>
    <row r="476" spans="3:3" x14ac:dyDescent="0.25">
      <c r="C476" s="43" t="s">
        <v>248</v>
      </c>
    </row>
    <row r="477" spans="3:3" x14ac:dyDescent="0.25">
      <c r="C477" s="43" t="s">
        <v>755</v>
      </c>
    </row>
    <row r="478" spans="3:3" x14ac:dyDescent="0.25">
      <c r="C478" s="43" t="s">
        <v>756</v>
      </c>
    </row>
    <row r="479" spans="3:3" x14ac:dyDescent="0.25">
      <c r="C479" s="43" t="s">
        <v>757</v>
      </c>
    </row>
    <row r="480" spans="3:3" x14ac:dyDescent="0.25">
      <c r="C480" s="43" t="s">
        <v>98</v>
      </c>
    </row>
    <row r="481" spans="3:3" x14ac:dyDescent="0.25">
      <c r="C481" s="43" t="s">
        <v>62</v>
      </c>
    </row>
    <row r="482" spans="3:3" x14ac:dyDescent="0.25">
      <c r="C482" s="43" t="s">
        <v>99</v>
      </c>
    </row>
    <row r="483" spans="3:3" x14ac:dyDescent="0.25">
      <c r="C483" s="43" t="s">
        <v>136</v>
      </c>
    </row>
    <row r="484" spans="3:3" x14ac:dyDescent="0.25">
      <c r="C484" s="43" t="s">
        <v>100</v>
      </c>
    </row>
    <row r="485" spans="3:3" x14ac:dyDescent="0.25">
      <c r="C485" s="43" t="s">
        <v>758</v>
      </c>
    </row>
    <row r="486" spans="3:3" x14ac:dyDescent="0.25">
      <c r="C486" s="43" t="s">
        <v>759</v>
      </c>
    </row>
    <row r="487" spans="3:3" x14ac:dyDescent="0.25">
      <c r="C487" s="43" t="s">
        <v>760</v>
      </c>
    </row>
    <row r="488" spans="3:3" x14ac:dyDescent="0.25">
      <c r="C488" s="43" t="s">
        <v>761</v>
      </c>
    </row>
    <row r="489" spans="3:3" x14ac:dyDescent="0.25">
      <c r="C489" s="43" t="s">
        <v>74</v>
      </c>
    </row>
    <row r="490" spans="3:3" x14ac:dyDescent="0.25">
      <c r="C490" s="43" t="s">
        <v>762</v>
      </c>
    </row>
    <row r="491" spans="3:3" x14ac:dyDescent="0.25">
      <c r="C491" s="43" t="s">
        <v>763</v>
      </c>
    </row>
    <row r="492" spans="3:3" x14ac:dyDescent="0.25">
      <c r="C492" s="43" t="s">
        <v>101</v>
      </c>
    </row>
    <row r="493" spans="3:3" x14ac:dyDescent="0.25">
      <c r="C493" s="43" t="s">
        <v>764</v>
      </c>
    </row>
    <row r="494" spans="3:3" x14ac:dyDescent="0.25">
      <c r="C494" s="43" t="s">
        <v>765</v>
      </c>
    </row>
    <row r="495" spans="3:3" x14ac:dyDescent="0.25">
      <c r="C495" s="43" t="s">
        <v>766</v>
      </c>
    </row>
    <row r="496" spans="3:3" x14ac:dyDescent="0.25">
      <c r="C496" s="43" t="s">
        <v>767</v>
      </c>
    </row>
    <row r="497" spans="3:3" x14ac:dyDescent="0.25">
      <c r="C497" s="43" t="s">
        <v>768</v>
      </c>
    </row>
    <row r="498" spans="3:3" x14ac:dyDescent="0.25">
      <c r="C498" s="43" t="s">
        <v>769</v>
      </c>
    </row>
    <row r="499" spans="3:3" x14ac:dyDescent="0.25">
      <c r="C499" s="43" t="s">
        <v>770</v>
      </c>
    </row>
    <row r="500" spans="3:3" x14ac:dyDescent="0.25">
      <c r="C500" s="43" t="s">
        <v>771</v>
      </c>
    </row>
    <row r="501" spans="3:3" x14ac:dyDescent="0.25">
      <c r="C501" s="43" t="s">
        <v>772</v>
      </c>
    </row>
    <row r="502" spans="3:3" x14ac:dyDescent="0.25">
      <c r="C502" s="43" t="s">
        <v>773</v>
      </c>
    </row>
    <row r="503" spans="3:3" x14ac:dyDescent="0.25">
      <c r="C503" s="43" t="s">
        <v>774</v>
      </c>
    </row>
    <row r="504" spans="3:3" x14ac:dyDescent="0.25">
      <c r="C504" s="43" t="s">
        <v>102</v>
      </c>
    </row>
    <row r="505" spans="3:3" x14ac:dyDescent="0.25">
      <c r="C505" s="43" t="s">
        <v>775</v>
      </c>
    </row>
    <row r="506" spans="3:3" x14ac:dyDescent="0.25">
      <c r="C506" s="43" t="s">
        <v>776</v>
      </c>
    </row>
    <row r="507" spans="3:3" x14ac:dyDescent="0.25">
      <c r="C507" s="43" t="s">
        <v>777</v>
      </c>
    </row>
    <row r="508" spans="3:3" x14ac:dyDescent="0.25">
      <c r="C508" s="43" t="s">
        <v>778</v>
      </c>
    </row>
    <row r="509" spans="3:3" x14ac:dyDescent="0.25">
      <c r="C509" s="43" t="s">
        <v>779</v>
      </c>
    </row>
    <row r="510" spans="3:3" x14ac:dyDescent="0.25">
      <c r="C510" s="43" t="s">
        <v>780</v>
      </c>
    </row>
    <row r="511" spans="3:3" x14ac:dyDescent="0.25">
      <c r="C511" s="43" t="s">
        <v>81</v>
      </c>
    </row>
    <row r="512" spans="3:3" x14ac:dyDescent="0.25">
      <c r="C512" s="43" t="s">
        <v>781</v>
      </c>
    </row>
    <row r="513" spans="3:3" x14ac:dyDescent="0.25">
      <c r="C513" s="43" t="s">
        <v>103</v>
      </c>
    </row>
    <row r="514" spans="3:3" x14ac:dyDescent="0.25">
      <c r="C514" s="43" t="s">
        <v>104</v>
      </c>
    </row>
    <row r="515" spans="3:3" x14ac:dyDescent="0.25">
      <c r="C515" s="43" t="s">
        <v>269</v>
      </c>
    </row>
    <row r="516" spans="3:3" x14ac:dyDescent="0.25">
      <c r="C516" s="43" t="s">
        <v>76</v>
      </c>
    </row>
    <row r="517" spans="3:3" x14ac:dyDescent="0.25">
      <c r="C517" s="43" t="s">
        <v>114</v>
      </c>
    </row>
    <row r="518" spans="3:3" x14ac:dyDescent="0.25">
      <c r="C518" s="43" t="s">
        <v>262</v>
      </c>
    </row>
    <row r="519" spans="3:3" x14ac:dyDescent="0.25">
      <c r="C519" s="43" t="s">
        <v>196</v>
      </c>
    </row>
    <row r="520" spans="3:3" x14ac:dyDescent="0.25">
      <c r="C520" s="43" t="s">
        <v>782</v>
      </c>
    </row>
    <row r="521" spans="3:3" x14ac:dyDescent="0.25">
      <c r="C521" s="43" t="s">
        <v>783</v>
      </c>
    </row>
    <row r="522" spans="3:3" x14ac:dyDescent="0.25">
      <c r="C522" s="43" t="s">
        <v>784</v>
      </c>
    </row>
    <row r="523" spans="3:3" x14ac:dyDescent="0.25">
      <c r="C523" s="43" t="s">
        <v>240</v>
      </c>
    </row>
    <row r="524" spans="3:3" x14ac:dyDescent="0.25">
      <c r="C524" s="43" t="s">
        <v>785</v>
      </c>
    </row>
    <row r="525" spans="3:3" x14ac:dyDescent="0.25">
      <c r="C525" s="43" t="s">
        <v>786</v>
      </c>
    </row>
    <row r="526" spans="3:3" x14ac:dyDescent="0.25">
      <c r="C526" s="43" t="s">
        <v>787</v>
      </c>
    </row>
    <row r="527" spans="3:3" x14ac:dyDescent="0.25">
      <c r="C527" s="43" t="s">
        <v>83</v>
      </c>
    </row>
    <row r="528" spans="3:3" x14ac:dyDescent="0.25">
      <c r="C528" s="43" t="s">
        <v>112</v>
      </c>
    </row>
    <row r="529" spans="3:3" x14ac:dyDescent="0.25">
      <c r="C529" s="43" t="s">
        <v>110</v>
      </c>
    </row>
    <row r="530" spans="3:3" x14ac:dyDescent="0.25">
      <c r="C530" s="43" t="s">
        <v>89</v>
      </c>
    </row>
    <row r="531" spans="3:3" x14ac:dyDescent="0.25">
      <c r="C531" s="43" t="s">
        <v>788</v>
      </c>
    </row>
    <row r="532" spans="3:3" x14ac:dyDescent="0.25">
      <c r="C532" s="43" t="s">
        <v>241</v>
      </c>
    </row>
    <row r="533" spans="3:3" x14ac:dyDescent="0.25">
      <c r="C533" s="43" t="s">
        <v>789</v>
      </c>
    </row>
    <row r="534" spans="3:3" x14ac:dyDescent="0.25">
      <c r="C534" s="43" t="s">
        <v>790</v>
      </c>
    </row>
    <row r="535" spans="3:3" x14ac:dyDescent="0.25">
      <c r="C535" s="43" t="s">
        <v>168</v>
      </c>
    </row>
    <row r="536" spans="3:3" x14ac:dyDescent="0.25">
      <c r="C536" s="43" t="s">
        <v>791</v>
      </c>
    </row>
    <row r="537" spans="3:3" x14ac:dyDescent="0.25">
      <c r="C537" s="43" t="s">
        <v>792</v>
      </c>
    </row>
    <row r="538" spans="3:3" x14ac:dyDescent="0.25">
      <c r="C538" s="43" t="s">
        <v>793</v>
      </c>
    </row>
    <row r="539" spans="3:3" x14ac:dyDescent="0.25">
      <c r="C539" s="43" t="s">
        <v>794</v>
      </c>
    </row>
    <row r="540" spans="3:3" x14ac:dyDescent="0.25">
      <c r="C540" s="43" t="s">
        <v>795</v>
      </c>
    </row>
    <row r="541" spans="3:3" x14ac:dyDescent="0.25">
      <c r="C541" s="43" t="s">
        <v>109</v>
      </c>
    </row>
    <row r="542" spans="3:3" x14ac:dyDescent="0.25">
      <c r="C542" s="43" t="s">
        <v>796</v>
      </c>
    </row>
    <row r="543" spans="3:3" x14ac:dyDescent="0.25">
      <c r="C543" s="43" t="s">
        <v>63</v>
      </c>
    </row>
    <row r="544" spans="3:3" x14ac:dyDescent="0.25">
      <c r="C544" s="43" t="s">
        <v>797</v>
      </c>
    </row>
    <row r="545" spans="3:3" x14ac:dyDescent="0.25">
      <c r="C545" s="43" t="s">
        <v>263</v>
      </c>
    </row>
    <row r="546" spans="3:3" x14ac:dyDescent="0.25">
      <c r="C546" s="43" t="s">
        <v>798</v>
      </c>
    </row>
    <row r="547" spans="3:3" x14ac:dyDescent="0.25">
      <c r="C547" s="43" t="s">
        <v>799</v>
      </c>
    </row>
    <row r="548" spans="3:3" x14ac:dyDescent="0.25">
      <c r="C548" s="43" t="s">
        <v>800</v>
      </c>
    </row>
    <row r="549" spans="3:3" x14ac:dyDescent="0.25">
      <c r="C549" s="43" t="s">
        <v>801</v>
      </c>
    </row>
    <row r="550" spans="3:3" x14ac:dyDescent="0.25">
      <c r="C550" s="43" t="s">
        <v>264</v>
      </c>
    </row>
    <row r="551" spans="3:3" x14ac:dyDescent="0.25">
      <c r="C551" s="43" t="s">
        <v>105</v>
      </c>
    </row>
    <row r="552" spans="3:3" x14ac:dyDescent="0.25">
      <c r="C552" s="43" t="s">
        <v>802</v>
      </c>
    </row>
    <row r="553" spans="3:3" x14ac:dyDescent="0.25">
      <c r="C553" s="43" t="s">
        <v>265</v>
      </c>
    </row>
    <row r="554" spans="3:3" x14ac:dyDescent="0.25">
      <c r="C554" s="43" t="s">
        <v>266</v>
      </c>
    </row>
    <row r="555" spans="3:3" x14ac:dyDescent="0.25">
      <c r="C555" s="43" t="s">
        <v>231</v>
      </c>
    </row>
    <row r="556" spans="3:3" x14ac:dyDescent="0.25">
      <c r="C556" s="43" t="s">
        <v>219</v>
      </c>
    </row>
    <row r="557" spans="3:3" x14ac:dyDescent="0.25">
      <c r="C557" s="43" t="s">
        <v>803</v>
      </c>
    </row>
    <row r="558" spans="3:3" x14ac:dyDescent="0.25">
      <c r="C558" s="43" t="s">
        <v>804</v>
      </c>
    </row>
    <row r="559" spans="3:3" x14ac:dyDescent="0.25">
      <c r="C559" s="43" t="s">
        <v>194</v>
      </c>
    </row>
    <row r="560" spans="3:3" x14ac:dyDescent="0.25">
      <c r="C560" s="43" t="s">
        <v>192</v>
      </c>
    </row>
    <row r="561" spans="3:3" x14ac:dyDescent="0.25">
      <c r="C561" s="43" t="s">
        <v>242</v>
      </c>
    </row>
    <row r="562" spans="3:3" x14ac:dyDescent="0.25">
      <c r="C562" s="43" t="s">
        <v>243</v>
      </c>
    </row>
    <row r="563" spans="3:3" x14ac:dyDescent="0.25">
      <c r="C563" s="43" t="s">
        <v>235</v>
      </c>
    </row>
    <row r="564" spans="3:3" x14ac:dyDescent="0.25">
      <c r="C564" s="43" t="s">
        <v>805</v>
      </c>
    </row>
    <row r="565" spans="3:3" x14ac:dyDescent="0.25">
      <c r="C565" s="43" t="s">
        <v>806</v>
      </c>
    </row>
    <row r="566" spans="3:3" x14ac:dyDescent="0.25">
      <c r="C566" s="43" t="s">
        <v>807</v>
      </c>
    </row>
    <row r="567" spans="3:3" x14ac:dyDescent="0.25">
      <c r="C567" s="43" t="s">
        <v>808</v>
      </c>
    </row>
    <row r="568" spans="3:3" x14ac:dyDescent="0.25">
      <c r="C568" s="43" t="s">
        <v>809</v>
      </c>
    </row>
    <row r="569" spans="3:3" x14ac:dyDescent="0.25">
      <c r="C569" s="43" t="s">
        <v>267</v>
      </c>
    </row>
    <row r="570" spans="3:3" x14ac:dyDescent="0.25">
      <c r="C570" s="43" t="s">
        <v>810</v>
      </c>
    </row>
    <row r="571" spans="3:3" x14ac:dyDescent="0.25">
      <c r="C571" s="43" t="s">
        <v>152</v>
      </c>
    </row>
    <row r="572" spans="3:3" x14ac:dyDescent="0.25">
      <c r="C572" s="43" t="s">
        <v>811</v>
      </c>
    </row>
    <row r="573" spans="3:3" x14ac:dyDescent="0.25">
      <c r="C573" s="43" t="s">
        <v>812</v>
      </c>
    </row>
    <row r="574" spans="3:3" x14ac:dyDescent="0.25">
      <c r="C574" s="43" t="s">
        <v>813</v>
      </c>
    </row>
    <row r="575" spans="3:3" x14ac:dyDescent="0.25">
      <c r="C575" s="43" t="s">
        <v>183</v>
      </c>
    </row>
    <row r="576" spans="3:3" x14ac:dyDescent="0.25">
      <c r="C576" s="43" t="s">
        <v>184</v>
      </c>
    </row>
    <row r="577" spans="3:3" x14ac:dyDescent="0.25">
      <c r="C577" s="43" t="s">
        <v>814</v>
      </c>
    </row>
    <row r="578" spans="3:3" x14ac:dyDescent="0.25">
      <c r="C578" s="43" t="s">
        <v>185</v>
      </c>
    </row>
    <row r="579" spans="3:3" x14ac:dyDescent="0.25">
      <c r="C579" s="43" t="s">
        <v>815</v>
      </c>
    </row>
    <row r="580" spans="3:3" x14ac:dyDescent="0.25">
      <c r="C580" s="43" t="s">
        <v>816</v>
      </c>
    </row>
    <row r="581" spans="3:3" x14ac:dyDescent="0.25">
      <c r="C581" s="43" t="s">
        <v>817</v>
      </c>
    </row>
    <row r="582" spans="3:3" x14ac:dyDescent="0.25">
      <c r="C582" s="43" t="s">
        <v>818</v>
      </c>
    </row>
    <row r="583" spans="3:3" x14ac:dyDescent="0.25">
      <c r="C583" s="43" t="s">
        <v>819</v>
      </c>
    </row>
    <row r="584" spans="3:3" x14ac:dyDescent="0.25">
      <c r="C584" s="43" t="s">
        <v>820</v>
      </c>
    </row>
    <row r="585" spans="3:3" x14ac:dyDescent="0.25">
      <c r="C585" s="43" t="s">
        <v>244</v>
      </c>
    </row>
    <row r="586" spans="3:3" x14ac:dyDescent="0.25">
      <c r="C586" s="43" t="s">
        <v>174</v>
      </c>
    </row>
    <row r="587" spans="3:3" x14ac:dyDescent="0.25">
      <c r="C587" s="43" t="s">
        <v>175</v>
      </c>
    </row>
    <row r="588" spans="3:3" x14ac:dyDescent="0.25">
      <c r="C588" s="43" t="s">
        <v>176</v>
      </c>
    </row>
    <row r="589" spans="3:3" x14ac:dyDescent="0.25">
      <c r="C589" s="43" t="s">
        <v>177</v>
      </c>
    </row>
    <row r="590" spans="3:3" x14ac:dyDescent="0.25">
      <c r="C590" s="43" t="s">
        <v>178</v>
      </c>
    </row>
    <row r="591" spans="3:3" x14ac:dyDescent="0.25">
      <c r="C591" s="43" t="s">
        <v>821</v>
      </c>
    </row>
    <row r="592" spans="3:3" x14ac:dyDescent="0.25">
      <c r="C592" s="43" t="s">
        <v>179</v>
      </c>
    </row>
    <row r="593" spans="3:3" x14ac:dyDescent="0.25">
      <c r="C593" s="43" t="s">
        <v>822</v>
      </c>
    </row>
    <row r="594" spans="3:3" x14ac:dyDescent="0.25">
      <c r="C594" s="43" t="s">
        <v>823</v>
      </c>
    </row>
    <row r="595" spans="3:3" x14ac:dyDescent="0.25">
      <c r="C595" s="43" t="s">
        <v>824</v>
      </c>
    </row>
    <row r="596" spans="3:3" x14ac:dyDescent="0.25">
      <c r="C596" s="43" t="s">
        <v>825</v>
      </c>
    </row>
    <row r="597" spans="3:3" x14ac:dyDescent="0.25">
      <c r="C597" s="43" t="s">
        <v>826</v>
      </c>
    </row>
    <row r="598" spans="3:3" x14ac:dyDescent="0.25">
      <c r="C598" s="43" t="s">
        <v>827</v>
      </c>
    </row>
    <row r="599" spans="3:3" x14ac:dyDescent="0.25">
      <c r="C599" s="43" t="s">
        <v>828</v>
      </c>
    </row>
    <row r="600" spans="3:3" x14ac:dyDescent="0.25">
      <c r="C600" s="43" t="s">
        <v>829</v>
      </c>
    </row>
    <row r="601" spans="3:3" x14ac:dyDescent="0.25">
      <c r="C601" s="43" t="s">
        <v>830</v>
      </c>
    </row>
    <row r="602" spans="3:3" x14ac:dyDescent="0.25">
      <c r="C602" s="43" t="s">
        <v>831</v>
      </c>
    </row>
    <row r="603" spans="3:3" x14ac:dyDescent="0.25">
      <c r="C603" s="43" t="s">
        <v>832</v>
      </c>
    </row>
    <row r="604" spans="3:3" x14ac:dyDescent="0.25">
      <c r="C604" s="43" t="s">
        <v>833</v>
      </c>
    </row>
    <row r="605" spans="3:3" x14ac:dyDescent="0.25">
      <c r="C605" s="43" t="s">
        <v>834</v>
      </c>
    </row>
    <row r="606" spans="3:3" x14ac:dyDescent="0.25">
      <c r="C606" s="43" t="s">
        <v>835</v>
      </c>
    </row>
    <row r="607" spans="3:3" x14ac:dyDescent="0.25">
      <c r="C607" s="43" t="s">
        <v>836</v>
      </c>
    </row>
    <row r="608" spans="3:3" x14ac:dyDescent="0.25">
      <c r="C608" s="43" t="s">
        <v>837</v>
      </c>
    </row>
    <row r="609" spans="3:3" x14ac:dyDescent="0.25">
      <c r="C609" s="43" t="s">
        <v>838</v>
      </c>
    </row>
    <row r="610" spans="3:3" x14ac:dyDescent="0.25">
      <c r="C610" s="43" t="s">
        <v>839</v>
      </c>
    </row>
    <row r="611" spans="3:3" x14ac:dyDescent="0.25">
      <c r="C611" s="43" t="s">
        <v>840</v>
      </c>
    </row>
    <row r="612" spans="3:3" x14ac:dyDescent="0.25">
      <c r="C612" s="43" t="s">
        <v>841</v>
      </c>
    </row>
    <row r="613" spans="3:3" x14ac:dyDescent="0.25">
      <c r="C613" s="43" t="s">
        <v>180</v>
      </c>
    </row>
    <row r="614" spans="3:3" x14ac:dyDescent="0.25">
      <c r="C614" s="43" t="s">
        <v>186</v>
      </c>
    </row>
    <row r="615" spans="3:3" x14ac:dyDescent="0.25">
      <c r="C615" s="43" t="s">
        <v>842</v>
      </c>
    </row>
    <row r="616" spans="3:3" x14ac:dyDescent="0.25">
      <c r="C616" s="43" t="s">
        <v>843</v>
      </c>
    </row>
    <row r="617" spans="3:3" x14ac:dyDescent="0.25">
      <c r="C617" s="43" t="s">
        <v>181</v>
      </c>
    </row>
    <row r="618" spans="3:3" x14ac:dyDescent="0.25">
      <c r="C618" s="43" t="s">
        <v>844</v>
      </c>
    </row>
    <row r="619" spans="3:3" x14ac:dyDescent="0.25">
      <c r="C619" s="43" t="s">
        <v>845</v>
      </c>
    </row>
    <row r="620" spans="3:3" x14ac:dyDescent="0.25">
      <c r="C620" s="43" t="s">
        <v>846</v>
      </c>
    </row>
    <row r="621" spans="3:3" x14ac:dyDescent="0.25">
      <c r="C621" s="43" t="s">
        <v>847</v>
      </c>
    </row>
    <row r="622" spans="3:3" x14ac:dyDescent="0.25">
      <c r="C622" s="43" t="s">
        <v>848</v>
      </c>
    </row>
    <row r="623" spans="3:3" x14ac:dyDescent="0.25">
      <c r="C623" s="43" t="s">
        <v>849</v>
      </c>
    </row>
    <row r="624" spans="3:3" x14ac:dyDescent="0.25">
      <c r="C624" s="43" t="s">
        <v>850</v>
      </c>
    </row>
    <row r="625" spans="3:3" x14ac:dyDescent="0.25">
      <c r="C625" s="43" t="s">
        <v>851</v>
      </c>
    </row>
  </sheetData>
  <autoFilter ref="C1:C625">
    <sortState ref="C2:C625">
      <sortCondition ref="C1:C625"/>
    </sortState>
  </autoFilter>
  <conditionalFormatting sqref="C1:C1048576">
    <cfRule type="duplicateValues" dxfId="48" priority="3"/>
  </conditionalFormatting>
  <conditionalFormatting sqref="B1">
    <cfRule type="duplicateValues" dxfId="47" priority="2"/>
  </conditionalFormatting>
  <conditionalFormatting sqref="A1">
    <cfRule type="duplicateValues" dxfId="46" priority="1"/>
  </conditionalFormatting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"/>
    </sheetView>
  </sheetViews>
  <sheetFormatPr defaultRowHeight="15" x14ac:dyDescent="0.25"/>
  <cols>
    <col min="1" max="1" width="33.7109375" customWidth="1"/>
    <col min="2" max="2" width="42" customWidth="1"/>
  </cols>
  <sheetData>
    <row r="1" spans="1:2" ht="15.75" thickBot="1" x14ac:dyDescent="0.3">
      <c r="A1" s="16" t="s">
        <v>854</v>
      </c>
      <c r="B1" s="15" t="s">
        <v>866</v>
      </c>
    </row>
    <row r="2" spans="1:2" ht="15.75" thickBot="1" x14ac:dyDescent="0.3">
      <c r="A2" s="16" t="s">
        <v>855</v>
      </c>
      <c r="B2" s="15" t="s">
        <v>865</v>
      </c>
    </row>
    <row r="3" spans="1:2" ht="30.75" thickBot="1" x14ac:dyDescent="0.3">
      <c r="A3" s="16" t="s">
        <v>856</v>
      </c>
      <c r="B3" s="15" t="s">
        <v>864</v>
      </c>
    </row>
    <row r="4" spans="1:2" ht="30.75" thickBot="1" x14ac:dyDescent="0.3">
      <c r="A4" s="16" t="s">
        <v>857</v>
      </c>
      <c r="B4" s="15" t="s">
        <v>863</v>
      </c>
    </row>
    <row r="5" spans="1:2" ht="15.75" thickBot="1" x14ac:dyDescent="0.3">
      <c r="A5" s="16" t="s">
        <v>858</v>
      </c>
      <c r="B5" s="15" t="s">
        <v>862</v>
      </c>
    </row>
    <row r="6" spans="1:2" ht="15.75" thickBot="1" x14ac:dyDescent="0.3">
      <c r="A6" s="16" t="s">
        <v>859</v>
      </c>
      <c r="B6" s="17">
        <v>43</v>
      </c>
    </row>
    <row r="7" spans="1:2" ht="15.75" thickBot="1" x14ac:dyDescent="0.3">
      <c r="A7" s="16" t="s">
        <v>860</v>
      </c>
      <c r="B7" s="15" t="s">
        <v>945</v>
      </c>
    </row>
    <row r="8" spans="1:2" ht="15.75" thickBot="1" x14ac:dyDescent="0.3">
      <c r="A8" s="16" t="s">
        <v>853</v>
      </c>
      <c r="B8" s="15" t="s">
        <v>861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2"/>
  <sheetViews>
    <sheetView topLeftCell="A2" workbookViewId="0">
      <selection activeCell="C32" sqref="C32"/>
    </sheetView>
  </sheetViews>
  <sheetFormatPr defaultRowHeight="15" x14ac:dyDescent="0.25"/>
  <cols>
    <col min="1" max="1" width="45.28515625" bestFit="1" customWidth="1"/>
    <col min="2" max="9" width="16.5703125" bestFit="1" customWidth="1"/>
    <col min="10" max="17" width="17.7109375" bestFit="1" customWidth="1"/>
  </cols>
  <sheetData>
    <row r="2" spans="1:17" ht="135" x14ac:dyDescent="0.25">
      <c r="A2" s="22" t="s">
        <v>964</v>
      </c>
      <c r="B2" s="22" t="s">
        <v>965</v>
      </c>
      <c r="C2" s="22" t="s">
        <v>967</v>
      </c>
      <c r="D2" s="22" t="s">
        <v>966</v>
      </c>
      <c r="E2" s="22" t="s">
        <v>968</v>
      </c>
      <c r="F2" s="22" t="s">
        <v>17</v>
      </c>
      <c r="G2" s="22" t="s">
        <v>969</v>
      </c>
      <c r="H2" s="22" t="s">
        <v>970</v>
      </c>
      <c r="I2" s="22" t="s">
        <v>971</v>
      </c>
      <c r="J2" s="22" t="s">
        <v>21</v>
      </c>
      <c r="K2" s="22" t="s">
        <v>22</v>
      </c>
      <c r="L2" s="22" t="s">
        <v>23</v>
      </c>
      <c r="M2" s="22" t="s">
        <v>24</v>
      </c>
      <c r="N2" s="22" t="s">
        <v>25</v>
      </c>
      <c r="O2" s="22" t="s">
        <v>26</v>
      </c>
      <c r="P2" s="22" t="s">
        <v>27</v>
      </c>
      <c r="Q2" s="22" t="s">
        <v>28</v>
      </c>
    </row>
    <row r="3" spans="1:17" x14ac:dyDescent="0.25">
      <c r="A3" s="19" t="s">
        <v>946</v>
      </c>
      <c r="B3" t="s">
        <v>947</v>
      </c>
      <c r="C3" t="s">
        <v>949</v>
      </c>
      <c r="D3" t="s">
        <v>950</v>
      </c>
      <c r="E3" t="s">
        <v>952</v>
      </c>
      <c r="F3" t="s">
        <v>951</v>
      </c>
      <c r="G3" t="s">
        <v>953</v>
      </c>
      <c r="H3" t="s">
        <v>954</v>
      </c>
      <c r="I3" t="s">
        <v>955</v>
      </c>
      <c r="J3" t="s">
        <v>956</v>
      </c>
      <c r="K3" t="s">
        <v>957</v>
      </c>
      <c r="L3" t="s">
        <v>958</v>
      </c>
      <c r="M3" t="s">
        <v>959</v>
      </c>
      <c r="N3" t="s">
        <v>960</v>
      </c>
      <c r="O3" t="s">
        <v>961</v>
      </c>
      <c r="P3" t="s">
        <v>962</v>
      </c>
      <c r="Q3" t="s">
        <v>963</v>
      </c>
    </row>
    <row r="4" spans="1:17" x14ac:dyDescent="0.25">
      <c r="A4" s="20" t="s">
        <v>854</v>
      </c>
      <c r="B4" s="21">
        <v>3106</v>
      </c>
      <c r="C4" s="21">
        <v>1950</v>
      </c>
      <c r="D4" s="21">
        <v>773</v>
      </c>
      <c r="E4" s="21">
        <v>227</v>
      </c>
      <c r="F4" s="21">
        <v>53</v>
      </c>
      <c r="G4" s="21">
        <v>59</v>
      </c>
      <c r="H4" s="21">
        <v>3</v>
      </c>
      <c r="I4" s="21">
        <v>17</v>
      </c>
      <c r="J4" s="21">
        <v>0</v>
      </c>
      <c r="K4" s="21">
        <v>0</v>
      </c>
      <c r="L4" s="21">
        <v>3</v>
      </c>
      <c r="M4" s="21">
        <v>0</v>
      </c>
      <c r="N4" s="21">
        <v>0</v>
      </c>
      <c r="O4" s="21">
        <v>0</v>
      </c>
      <c r="P4" s="21">
        <v>0</v>
      </c>
      <c r="Q4" s="21">
        <v>21</v>
      </c>
    </row>
    <row r="5" spans="1:17" x14ac:dyDescent="0.25">
      <c r="A5" s="20" t="s">
        <v>855</v>
      </c>
      <c r="B5" s="21">
        <v>277</v>
      </c>
      <c r="C5" s="21">
        <v>121</v>
      </c>
      <c r="D5" s="21">
        <v>30</v>
      </c>
      <c r="E5" s="21">
        <v>89</v>
      </c>
      <c r="F5" s="21">
        <v>7</v>
      </c>
      <c r="G5" s="21">
        <v>3</v>
      </c>
      <c r="H5" s="21">
        <v>11</v>
      </c>
      <c r="I5" s="21">
        <v>5</v>
      </c>
      <c r="J5" s="21">
        <v>0</v>
      </c>
      <c r="K5" s="21">
        <v>0</v>
      </c>
      <c r="L5" s="21">
        <v>0</v>
      </c>
      <c r="M5" s="21">
        <v>1</v>
      </c>
      <c r="N5" s="21">
        <v>0</v>
      </c>
      <c r="O5" s="21">
        <v>0</v>
      </c>
      <c r="P5" s="21">
        <v>9</v>
      </c>
      <c r="Q5" s="21">
        <v>1</v>
      </c>
    </row>
    <row r="6" spans="1:17" x14ac:dyDescent="0.25">
      <c r="A6" s="20" t="s">
        <v>856</v>
      </c>
      <c r="B6" s="21">
        <v>798</v>
      </c>
      <c r="C6" s="21">
        <v>541</v>
      </c>
      <c r="D6" s="21">
        <v>95</v>
      </c>
      <c r="E6" s="21">
        <v>96</v>
      </c>
      <c r="F6" s="21">
        <v>44</v>
      </c>
      <c r="G6" s="21">
        <v>16</v>
      </c>
      <c r="H6" s="21">
        <v>2</v>
      </c>
      <c r="I6" s="21">
        <v>3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1</v>
      </c>
      <c r="P6" s="21">
        <v>0</v>
      </c>
      <c r="Q6" s="21">
        <v>0</v>
      </c>
    </row>
    <row r="7" spans="1:17" x14ac:dyDescent="0.25">
      <c r="A7" s="20" t="s">
        <v>857</v>
      </c>
      <c r="B7" s="21">
        <v>195</v>
      </c>
      <c r="C7" s="21">
        <v>131</v>
      </c>
      <c r="D7" s="21">
        <v>8</v>
      </c>
      <c r="E7" s="21">
        <v>22</v>
      </c>
      <c r="F7" s="21">
        <v>14</v>
      </c>
      <c r="G7" s="21">
        <v>9</v>
      </c>
      <c r="H7" s="21">
        <v>4</v>
      </c>
      <c r="I7" s="21">
        <v>4</v>
      </c>
      <c r="J7" s="21">
        <v>0</v>
      </c>
      <c r="K7" s="21">
        <v>2</v>
      </c>
      <c r="L7" s="21">
        <v>0</v>
      </c>
      <c r="M7" s="21">
        <v>1</v>
      </c>
      <c r="N7" s="21">
        <v>0</v>
      </c>
      <c r="O7" s="21">
        <v>0</v>
      </c>
      <c r="P7" s="21">
        <v>0</v>
      </c>
      <c r="Q7" s="21">
        <v>0</v>
      </c>
    </row>
    <row r="8" spans="1:17" x14ac:dyDescent="0.25">
      <c r="A8" s="20" t="s">
        <v>858</v>
      </c>
      <c r="B8" s="21">
        <v>1945</v>
      </c>
      <c r="C8" s="21">
        <v>805</v>
      </c>
      <c r="D8" s="21">
        <v>98</v>
      </c>
      <c r="E8" s="21">
        <v>274</v>
      </c>
      <c r="F8" s="21">
        <v>642</v>
      </c>
      <c r="G8" s="21">
        <v>31</v>
      </c>
      <c r="H8" s="21">
        <v>7</v>
      </c>
      <c r="I8" s="21">
        <v>38</v>
      </c>
      <c r="J8" s="21">
        <v>1</v>
      </c>
      <c r="K8" s="21">
        <v>2</v>
      </c>
      <c r="L8" s="21">
        <v>1</v>
      </c>
      <c r="M8" s="21">
        <v>3</v>
      </c>
      <c r="N8" s="21">
        <v>0</v>
      </c>
      <c r="O8" s="21">
        <v>9</v>
      </c>
      <c r="P8" s="21">
        <v>0</v>
      </c>
      <c r="Q8" s="21">
        <v>34</v>
      </c>
    </row>
    <row r="9" spans="1:17" x14ac:dyDescent="0.25">
      <c r="A9" s="20" t="s">
        <v>859</v>
      </c>
      <c r="B9" s="21">
        <v>708</v>
      </c>
      <c r="C9" s="21">
        <v>428</v>
      </c>
      <c r="D9" s="21">
        <v>47</v>
      </c>
      <c r="E9" s="21">
        <v>75</v>
      </c>
      <c r="F9" s="21">
        <v>101</v>
      </c>
      <c r="G9" s="21">
        <v>15</v>
      </c>
      <c r="H9" s="21">
        <v>27</v>
      </c>
      <c r="I9" s="21">
        <v>12</v>
      </c>
      <c r="J9" s="21">
        <v>0</v>
      </c>
      <c r="K9" s="21">
        <v>0</v>
      </c>
      <c r="L9" s="21">
        <v>0</v>
      </c>
      <c r="M9" s="21">
        <v>2</v>
      </c>
      <c r="N9" s="21">
        <v>0</v>
      </c>
      <c r="O9" s="21">
        <v>1</v>
      </c>
      <c r="P9" s="21">
        <v>0</v>
      </c>
      <c r="Q9" s="21">
        <v>0</v>
      </c>
    </row>
    <row r="10" spans="1:17" x14ac:dyDescent="0.25">
      <c r="A10" s="20" t="s">
        <v>860</v>
      </c>
      <c r="B10" s="21">
        <v>7511</v>
      </c>
      <c r="C10" s="21">
        <v>3036</v>
      </c>
      <c r="D10" s="21">
        <v>380</v>
      </c>
      <c r="E10" s="21">
        <v>530</v>
      </c>
      <c r="F10" s="21">
        <v>3251</v>
      </c>
      <c r="G10" s="21">
        <v>79</v>
      </c>
      <c r="H10" s="21">
        <v>43</v>
      </c>
      <c r="I10" s="21">
        <v>116</v>
      </c>
      <c r="J10" s="21">
        <v>0</v>
      </c>
      <c r="K10" s="21">
        <v>5</v>
      </c>
      <c r="L10" s="21">
        <v>3</v>
      </c>
      <c r="M10" s="21">
        <v>6</v>
      </c>
      <c r="N10" s="21">
        <v>7</v>
      </c>
      <c r="O10" s="21">
        <v>1</v>
      </c>
      <c r="P10" s="21">
        <v>4</v>
      </c>
      <c r="Q10" s="21">
        <v>50</v>
      </c>
    </row>
    <row r="11" spans="1:17" x14ac:dyDescent="0.25">
      <c r="A11" s="20" t="s">
        <v>853</v>
      </c>
      <c r="B11" s="21">
        <v>2982</v>
      </c>
      <c r="C11" s="21">
        <v>1890</v>
      </c>
      <c r="D11" s="21">
        <v>380</v>
      </c>
      <c r="E11" s="21">
        <v>280</v>
      </c>
      <c r="F11" s="21">
        <v>295</v>
      </c>
      <c r="G11" s="21">
        <v>63</v>
      </c>
      <c r="H11" s="21">
        <v>20</v>
      </c>
      <c r="I11" s="21">
        <v>35</v>
      </c>
      <c r="J11" s="21">
        <v>0</v>
      </c>
      <c r="K11" s="21">
        <v>3</v>
      </c>
      <c r="L11" s="21">
        <v>6</v>
      </c>
      <c r="M11" s="21">
        <v>4</v>
      </c>
      <c r="N11" s="21">
        <v>1</v>
      </c>
      <c r="O11" s="21">
        <v>5</v>
      </c>
      <c r="P11" s="21">
        <v>0</v>
      </c>
      <c r="Q11" s="21">
        <v>0</v>
      </c>
    </row>
    <row r="12" spans="1:17" x14ac:dyDescent="0.25">
      <c r="A12" s="20" t="s">
        <v>948</v>
      </c>
      <c r="B12" s="21">
        <v>17522</v>
      </c>
      <c r="C12" s="21">
        <v>8902</v>
      </c>
      <c r="D12" s="21">
        <v>1811</v>
      </c>
      <c r="E12" s="21">
        <v>1593</v>
      </c>
      <c r="F12" s="21">
        <v>4407</v>
      </c>
      <c r="G12" s="21">
        <v>275</v>
      </c>
      <c r="H12" s="21">
        <v>117</v>
      </c>
      <c r="I12" s="21">
        <v>230</v>
      </c>
      <c r="J12" s="21">
        <v>1</v>
      </c>
      <c r="K12" s="21">
        <v>12</v>
      </c>
      <c r="L12" s="21">
        <v>13</v>
      </c>
      <c r="M12" s="21">
        <v>17</v>
      </c>
      <c r="N12" s="21">
        <v>8</v>
      </c>
      <c r="O12" s="21">
        <v>17</v>
      </c>
      <c r="P12" s="21">
        <v>13</v>
      </c>
      <c r="Q12" s="21">
        <v>106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1. Форма сбора</vt:lpstr>
      <vt:lpstr>2. Нозологии</vt:lpstr>
      <vt:lpstr>3. Целевики</vt:lpstr>
      <vt:lpstr>Статус_сдачи_отчета</vt:lpstr>
      <vt:lpstr>Статус_сверки</vt:lpstr>
      <vt:lpstr>Выпадающие списки</vt:lpstr>
      <vt:lpstr>Отрасли по Кодам</vt:lpstr>
      <vt:lpstr>По отраслям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Мониторинг занятости выпускников 2024</dc:title>
  <dc:creator>LAP-VTK-L848</dc:creator>
  <cp:lastModifiedBy>секретарь</cp:lastModifiedBy>
  <cp:revision>5</cp:revision>
  <cp:lastPrinted>2026-02-16T13:08:37Z</cp:lastPrinted>
  <dcterms:created xsi:type="dcterms:W3CDTF">2006-09-16T00:00:00Z</dcterms:created>
  <dcterms:modified xsi:type="dcterms:W3CDTF">2026-02-16T13:09:52Z</dcterms:modified>
</cp:coreProperties>
</file>